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ABC6C203-842F-4D78-985C-504BED7CB949}"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s="1"/>
  <c r="O14" i="6"/>
  <c r="P6128" i="13" s="1"/>
  <c r="P14" i="6"/>
  <c r="P6129" i="13" s="1"/>
  <c r="Q14" i="6"/>
  <c r="P6130" i="13"/>
  <c r="R14" i="6"/>
  <c r="P6131" i="13" s="1"/>
  <c r="S14" i="6"/>
  <c r="P6132" i="13" s="1"/>
  <c r="T14" i="6"/>
  <c r="P6133" i="13" s="1"/>
  <c r="W14" i="6"/>
  <c r="P6134" i="13"/>
  <c r="X14" i="6"/>
  <c r="P6135" i="13"/>
  <c r="K16" i="6"/>
  <c r="P4311" i="13" s="1"/>
  <c r="K17" i="6"/>
  <c r="P4322" i="13" s="1"/>
  <c r="K18" i="6"/>
  <c r="P4333" i="13"/>
  <c r="K19" i="6"/>
  <c r="P4344" i="13" s="1"/>
  <c r="K20" i="6"/>
  <c r="P4355" i="13" s="1"/>
  <c r="K21" i="6"/>
  <c r="P4366" i="13"/>
  <c r="K22" i="6"/>
  <c r="P4377" i="13" s="1"/>
  <c r="K23" i="6"/>
  <c r="P4388" i="13"/>
  <c r="K24" i="6"/>
  <c r="P4399" i="13" s="1"/>
  <c r="K25" i="6"/>
  <c r="P4410" i="13" s="1"/>
  <c r="K26" i="6"/>
  <c r="P4421" i="13" s="1"/>
  <c r="K27" i="6"/>
  <c r="P4432" i="13"/>
  <c r="K28" i="6"/>
  <c r="P4443" i="13" s="1"/>
  <c r="K29" i="6"/>
  <c r="P4454" i="13"/>
  <c r="K30" i="6"/>
  <c r="P4465" i="13" s="1"/>
  <c r="K31" i="6"/>
  <c r="P4476" i="13" s="1"/>
  <c r="K32" i="6"/>
  <c r="P4487" i="13" s="1"/>
  <c r="K33" i="6"/>
  <c r="P4498" i="13" s="1"/>
  <c r="K34" i="6"/>
  <c r="P4509" i="13"/>
  <c r="K35" i="6"/>
  <c r="P4520" i="13"/>
  <c r="K36" i="6"/>
  <c r="P4531" i="13" s="1"/>
  <c r="K37" i="6"/>
  <c r="P4542" i="13" s="1"/>
  <c r="K38" i="6"/>
  <c r="P4553" i="13" s="1"/>
  <c r="K39" i="6"/>
  <c r="P4564" i="13"/>
  <c r="K40" i="6"/>
  <c r="P4575" i="13" s="1"/>
  <c r="K41" i="6"/>
  <c r="P4586" i="13"/>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s="1"/>
  <c r="K54" i="6"/>
  <c r="P4729" i="13"/>
  <c r="K55" i="6"/>
  <c r="P4740" i="13"/>
  <c r="K56" i="6"/>
  <c r="P4751" i="13" s="1"/>
  <c r="K57" i="6"/>
  <c r="P4762" i="13" s="1"/>
  <c r="K58" i="6"/>
  <c r="P4773" i="13"/>
  <c r="K59" i="6"/>
  <c r="P4784" i="13"/>
  <c r="K60" i="6"/>
  <c r="P4795" i="13" s="1"/>
  <c r="K61" i="6"/>
  <c r="P4806" i="13"/>
  <c r="K62" i="6"/>
  <c r="P4817" i="13" s="1"/>
  <c r="K63" i="6"/>
  <c r="P4828" i="13"/>
  <c r="K64" i="6"/>
  <c r="P4839" i="13" s="1"/>
  <c r="K65" i="6"/>
  <c r="P4850" i="13"/>
  <c r="K66" i="6"/>
  <c r="P4861" i="13"/>
  <c r="K67" i="6"/>
  <c r="P4872" i="13" s="1"/>
  <c r="K68" i="6"/>
  <c r="P4883" i="13" s="1"/>
  <c r="K69" i="6"/>
  <c r="P4894" i="13" s="1"/>
  <c r="K70" i="6"/>
  <c r="P4905" i="13"/>
  <c r="K71" i="6"/>
  <c r="P4916" i="13"/>
  <c r="K72" i="6"/>
  <c r="P4927" i="13" s="1"/>
  <c r="K73" i="6"/>
  <c r="P4938" i="13"/>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s="1"/>
  <c r="K86" i="6"/>
  <c r="P5081" i="13"/>
  <c r="K87" i="6"/>
  <c r="P5092" i="13" s="1"/>
  <c r="K88" i="6"/>
  <c r="P5103" i="13" s="1"/>
  <c r="K89" i="6"/>
  <c r="P5114" i="13" s="1"/>
  <c r="K90" i="6"/>
  <c r="P5125" i="13"/>
  <c r="K91" i="6"/>
  <c r="P5136" i="13" s="1"/>
  <c r="K92" i="6"/>
  <c r="P5147" i="13" s="1"/>
  <c r="K93" i="6"/>
  <c r="P5158" i="13" s="1"/>
  <c r="K94" i="6"/>
  <c r="P5169" i="13"/>
  <c r="K95" i="6"/>
  <c r="P5180" i="13"/>
  <c r="K96" i="6"/>
  <c r="P5191" i="13" s="1"/>
  <c r="K97" i="6"/>
  <c r="P5202" i="13"/>
  <c r="K98" i="6"/>
  <c r="P5213" i="13" s="1"/>
  <c r="K99" i="6"/>
  <c r="P5224" i="13" s="1"/>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s="1"/>
  <c r="K119" i="6"/>
  <c r="P5444" i="13"/>
  <c r="K120" i="6"/>
  <c r="P5455" i="13" s="1"/>
  <c r="K121" i="6"/>
  <c r="P5466" i="13" s="1"/>
  <c r="K122" i="6"/>
  <c r="P5477" i="13" s="1"/>
  <c r="K123" i="6"/>
  <c r="P5488" i="13"/>
  <c r="K124" i="6"/>
  <c r="P5499" i="13" s="1"/>
  <c r="K125" i="6"/>
  <c r="P5510" i="13" s="1"/>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c r="K152" i="6"/>
  <c r="P5807" i="13" s="1"/>
  <c r="K153" i="6"/>
  <c r="P5818" i="13" s="1"/>
  <c r="K154" i="6"/>
  <c r="P5829" i="13" s="1"/>
  <c r="K155" i="6"/>
  <c r="P5840" i="13"/>
  <c r="K156" i="6"/>
  <c r="P5851" i="13" s="1"/>
  <c r="K157" i="6"/>
  <c r="P5862" i="13"/>
  <c r="K158" i="6"/>
  <c r="P5873" i="13" s="1"/>
  <c r="K159" i="6"/>
  <c r="P5884" i="13"/>
  <c r="K160" i="6"/>
  <c r="P5895" i="13" s="1"/>
  <c r="K161" i="6"/>
  <c r="P5906" i="13" s="1"/>
  <c r="K162" i="6"/>
  <c r="P5917" i="13"/>
  <c r="K163" i="6"/>
  <c r="P5928" i="13" s="1"/>
  <c r="K164" i="6"/>
  <c r="P5939" i="13" s="1"/>
  <c r="K165" i="6"/>
  <c r="P5950" i="13" s="1"/>
  <c r="K166" i="6"/>
  <c r="P5961" i="13"/>
  <c r="K167" i="6"/>
  <c r="P5972" i="13"/>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c r="AA18" i="1"/>
  <c r="O567" i="13"/>
  <c r="AF18" i="1"/>
  <c r="O571" i="13" s="1"/>
  <c r="M19" i="1"/>
  <c r="O19" i="13" s="1"/>
  <c r="AA19" i="1"/>
  <c r="O582" i="13"/>
  <c r="AF19" i="1"/>
  <c r="O586" i="13"/>
  <c r="M20" i="1"/>
  <c r="O22" i="13" s="1"/>
  <c r="AA20" i="1"/>
  <c r="O597" i="13" s="1"/>
  <c r="AF20" i="1"/>
  <c r="O601" i="13" s="1"/>
  <c r="M21" i="1"/>
  <c r="O25" i="13" s="1"/>
  <c r="AA21" i="1"/>
  <c r="O612" i="13" s="1"/>
  <c r="AF21" i="1"/>
  <c r="O616" i="13" s="1"/>
  <c r="M22" i="1"/>
  <c r="O28" i="13"/>
  <c r="AA22" i="1"/>
  <c r="O627" i="13"/>
  <c r="AF22" i="1"/>
  <c r="O631" i="13" s="1"/>
  <c r="M23" i="1"/>
  <c r="O31" i="13" s="1"/>
  <c r="AA23" i="1"/>
  <c r="O642" i="13" s="1"/>
  <c r="AF23" i="1"/>
  <c r="O646" i="13" s="1"/>
  <c r="M24" i="1"/>
  <c r="O34" i="13" s="1"/>
  <c r="AA24" i="1"/>
  <c r="O657" i="13" s="1"/>
  <c r="AF24" i="1"/>
  <c r="O661" i="13" s="1"/>
  <c r="M25" i="1"/>
  <c r="O37" i="13" s="1"/>
  <c r="AA25" i="1"/>
  <c r="O672" i="13" s="1"/>
  <c r="AF25" i="1"/>
  <c r="O676" i="13" s="1"/>
  <c r="M26" i="1"/>
  <c r="O40" i="13"/>
  <c r="AA26" i="1"/>
  <c r="O687" i="13" s="1"/>
  <c r="AF26" i="1"/>
  <c r="O691" i="13" s="1"/>
  <c r="M27" i="1"/>
  <c r="O43" i="13" s="1"/>
  <c r="AA27" i="1"/>
  <c r="O702" i="13" s="1"/>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s="1"/>
  <c r="AF75" i="1"/>
  <c r="O1426" i="13"/>
  <c r="M76" i="1"/>
  <c r="O190" i="13" s="1"/>
  <c r="AA76" i="1"/>
  <c r="O1437" i="13" s="1"/>
  <c r="AF76" i="1"/>
  <c r="O1441" i="13"/>
  <c r="M77" i="1"/>
  <c r="O193" i="13"/>
  <c r="AA77" i="1"/>
  <c r="O1452" i="13" s="1"/>
  <c r="AF77" i="1"/>
  <c r="O1456" i="13" s="1"/>
  <c r="M78" i="1"/>
  <c r="O196" i="13"/>
  <c r="AA78" i="1"/>
  <c r="O1467" i="13"/>
  <c r="AF78" i="1"/>
  <c r="O1471" i="13" s="1"/>
  <c r="M79" i="1"/>
  <c r="O199" i="13" s="1"/>
  <c r="AA79" i="1"/>
  <c r="O1482" i="13"/>
  <c r="AF79" i="1"/>
  <c r="O1486" i="13"/>
  <c r="M80" i="1"/>
  <c r="O202" i="13" s="1"/>
  <c r="AA80" i="1"/>
  <c r="O1497" i="13" s="1"/>
  <c r="AF80" i="1"/>
  <c r="O1501" i="13"/>
  <c r="M81" i="1"/>
  <c r="O205" i="13" s="1"/>
  <c r="AA81" i="1"/>
  <c r="O1512" i="13" s="1"/>
  <c r="AF81" i="1"/>
  <c r="O1516" i="13" s="1"/>
  <c r="M82" i="1"/>
  <c r="O208" i="13"/>
  <c r="AA82" i="1"/>
  <c r="O1527" i="13"/>
  <c r="AF82" i="1"/>
  <c r="O1531" i="13" s="1"/>
  <c r="M83" i="1"/>
  <c r="O211" i="13" s="1"/>
  <c r="AA83" i="1"/>
  <c r="O1542" i="13"/>
  <c r="AF83" i="1"/>
  <c r="O1546" i="13" s="1"/>
  <c r="M84" i="1"/>
  <c r="O214" i="13" s="1"/>
  <c r="AA84" i="1"/>
  <c r="O1557" i="13" s="1"/>
  <c r="AF84" i="1"/>
  <c r="O1561" i="13" s="1"/>
  <c r="M85" i="1"/>
  <c r="O217" i="13"/>
  <c r="AA85" i="1"/>
  <c r="O1572" i="13"/>
  <c r="AF85" i="1"/>
  <c r="O1576" i="13" s="1"/>
  <c r="M86" i="1"/>
  <c r="O220" i="13" s="1"/>
  <c r="AA86" i="1"/>
  <c r="O1587" i="13"/>
  <c r="AF86" i="1"/>
  <c r="O1591" i="13" s="1"/>
  <c r="M87" i="1"/>
  <c r="O223" i="13" s="1"/>
  <c r="AA87" i="1"/>
  <c r="O1602" i="13"/>
  <c r="AF87" i="1"/>
  <c r="O1606" i="13" s="1"/>
  <c r="M88" i="1"/>
  <c r="O226" i="13"/>
  <c r="AA88" i="1"/>
  <c r="O1617" i="13" s="1"/>
  <c r="AF88" i="1"/>
  <c r="O1621" i="13"/>
  <c r="M89" i="1"/>
  <c r="O229" i="13"/>
  <c r="AA89" i="1"/>
  <c r="O1632" i="13" s="1"/>
  <c r="AF89" i="1"/>
  <c r="O1636" i="13" s="1"/>
  <c r="M90" i="1"/>
  <c r="O232" i="13"/>
  <c r="AA90" i="1"/>
  <c r="O1647" i="13" s="1"/>
  <c r="AF90" i="1"/>
  <c r="O1651" i="13" s="1"/>
  <c r="M91" i="1"/>
  <c r="O235" i="13" s="1"/>
  <c r="AA91" i="1"/>
  <c r="O1662" i="13"/>
  <c r="AF91" i="1"/>
  <c r="O1666" i="13" s="1"/>
  <c r="M92" i="1"/>
  <c r="O238" i="13" s="1"/>
  <c r="AA92" i="1"/>
  <c r="O1677" i="13" s="1"/>
  <c r="AF92" i="1"/>
  <c r="O1681" i="13" s="1"/>
  <c r="M93" i="1"/>
  <c r="O241" i="13"/>
  <c r="AA93" i="1"/>
  <c r="O1692" i="13" s="1"/>
  <c r="AF93" i="1"/>
  <c r="O1696" i="13" s="1"/>
  <c r="M94" i="1"/>
  <c r="O244" i="13" s="1"/>
  <c r="AA94" i="1"/>
  <c r="O1707" i="13"/>
  <c r="AF94" i="1"/>
  <c r="O1711" i="13"/>
  <c r="M95" i="1"/>
  <c r="O247" i="13" s="1"/>
  <c r="AA95" i="1"/>
  <c r="O1722" i="13"/>
  <c r="AF95" i="1"/>
  <c r="O1726" i="13" s="1"/>
  <c r="M96" i="1"/>
  <c r="O250" i="13"/>
  <c r="AA96" i="1"/>
  <c r="O1737" i="13" s="1"/>
  <c r="AF96" i="1"/>
  <c r="O1741" i="13"/>
  <c r="M97" i="1"/>
  <c r="O253" i="13" s="1"/>
  <c r="AA97" i="1"/>
  <c r="O1752" i="13" s="1"/>
  <c r="AF97" i="1"/>
  <c r="O1756" i="13" s="1"/>
  <c r="M98" i="1"/>
  <c r="O256" i="13"/>
  <c r="AA98" i="1"/>
  <c r="O1767" i="13" s="1"/>
  <c r="AF98" i="1"/>
  <c r="O1771" i="13"/>
  <c r="M99" i="1"/>
  <c r="O259" i="13" s="1"/>
  <c r="AA99" i="1"/>
  <c r="O1782" i="13"/>
  <c r="AF99" i="1"/>
  <c r="O1786" i="13" s="1"/>
  <c r="M100" i="1"/>
  <c r="O262" i="13" s="1"/>
  <c r="AA100" i="1"/>
  <c r="O1797" i="13" s="1"/>
  <c r="AF100" i="1"/>
  <c r="O1801" i="13" s="1"/>
  <c r="M101" i="1"/>
  <c r="O265" i="13"/>
  <c r="AA101" i="1"/>
  <c r="O1812" i="13" s="1"/>
  <c r="AF101" i="1"/>
  <c r="O1816" i="13" s="1"/>
  <c r="M102" i="1"/>
  <c r="O268" i="13" s="1"/>
  <c r="AA102" i="1"/>
  <c r="O1827" i="13" s="1"/>
  <c r="AF102" i="1"/>
  <c r="O1831" i="13" s="1"/>
  <c r="M103" i="1"/>
  <c r="O271" i="13" s="1"/>
  <c r="AA103" i="1"/>
  <c r="O1842" i="13"/>
  <c r="AF103" i="1"/>
  <c r="O1846" i="13"/>
  <c r="M104" i="1"/>
  <c r="O274" i="13" s="1"/>
  <c r="AA104" i="1"/>
  <c r="O1857" i="13" s="1"/>
  <c r="AF104" i="1"/>
  <c r="O1861" i="13"/>
  <c r="M105" i="1"/>
  <c r="O277" i="13" s="1"/>
  <c r="AA105" i="1"/>
  <c r="O1872" i="13" s="1"/>
  <c r="AF105" i="1"/>
  <c r="O1876" i="13" s="1"/>
  <c r="M106" i="1"/>
  <c r="O280" i="13"/>
  <c r="AA106" i="1"/>
  <c r="O1887" i="13"/>
  <c r="AF106" i="1"/>
  <c r="O1891" i="13" s="1"/>
  <c r="M107" i="1"/>
  <c r="O283" i="13" s="1"/>
  <c r="AA107" i="1"/>
  <c r="O1902" i="13" s="1"/>
  <c r="AF107" i="1"/>
  <c r="O1906" i="13" s="1"/>
  <c r="M108" i="1"/>
  <c r="O286" i="13" s="1"/>
  <c r="AA108" i="1"/>
  <c r="O1917" i="13" s="1"/>
  <c r="AF108" i="1"/>
  <c r="O1921" i="13"/>
  <c r="M109" i="1"/>
  <c r="O289" i="13"/>
  <c r="AA109" i="1"/>
  <c r="O1932" i="13" s="1"/>
  <c r="AF109" i="1"/>
  <c r="O1936" i="13" s="1"/>
  <c r="M110" i="1"/>
  <c r="O292" i="13"/>
  <c r="AA110" i="1"/>
  <c r="O1947" i="13"/>
  <c r="AF110" i="1"/>
  <c r="O1951" i="13" s="1"/>
  <c r="M111" i="1"/>
  <c r="O295" i="13" s="1"/>
  <c r="AA111" i="1"/>
  <c r="O1962" i="13"/>
  <c r="AF111" i="1"/>
  <c r="O1966" i="13" s="1"/>
  <c r="M112" i="1"/>
  <c r="O298" i="13" s="1"/>
  <c r="AA112" i="1"/>
  <c r="O1977" i="13" s="1"/>
  <c r="AF112" i="1"/>
  <c r="O1981" i="13"/>
  <c r="M113" i="1"/>
  <c r="O301" i="13" s="1"/>
  <c r="AA113" i="1"/>
  <c r="O1992" i="13" s="1"/>
  <c r="AF113" i="1"/>
  <c r="O1996" i="13" s="1"/>
  <c r="M114" i="1"/>
  <c r="O304" i="13"/>
  <c r="AA114" i="1"/>
  <c r="O2007" i="13"/>
  <c r="AF114" i="1"/>
  <c r="O2011" i="13" s="1"/>
  <c r="M115" i="1"/>
  <c r="O307" i="13" s="1"/>
  <c r="AA115" i="1"/>
  <c r="O2022" i="13"/>
  <c r="AF115" i="1"/>
  <c r="O2026" i="13"/>
  <c r="M116" i="1"/>
  <c r="O310" i="13" s="1"/>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s="1"/>
  <c r="AF122" i="1"/>
  <c r="O2131" i="13" s="1"/>
  <c r="M123" i="1"/>
  <c r="O331" i="13" s="1"/>
  <c r="AA123" i="1"/>
  <c r="O2142" i="13" s="1"/>
  <c r="AF123" i="1"/>
  <c r="O2146" i="13"/>
  <c r="M124" i="1"/>
  <c r="O334" i="13" s="1"/>
  <c r="AA124" i="1"/>
  <c r="O2157" i="13" s="1"/>
  <c r="AF124" i="1"/>
  <c r="O2161" i="13" s="1"/>
  <c r="M125" i="1"/>
  <c r="O337" i="13"/>
  <c r="AA125" i="1"/>
  <c r="O2172" i="13" s="1"/>
  <c r="AF125" i="1"/>
  <c r="O2176" i="13" s="1"/>
  <c r="M126" i="1"/>
  <c r="O340" i="13" s="1"/>
  <c r="AA126" i="1"/>
  <c r="O2187" i="13"/>
  <c r="AF126" i="1"/>
  <c r="O2191" i="13"/>
  <c r="M127" i="1"/>
  <c r="O343" i="13" s="1"/>
  <c r="AA127" i="1"/>
  <c r="O2202" i="13" s="1"/>
  <c r="AF127" i="1"/>
  <c r="O2206" i="13"/>
  <c r="M128" i="1"/>
  <c r="O346" i="13" s="1"/>
  <c r="AA128" i="1"/>
  <c r="O2217" i="13"/>
  <c r="AF128" i="1"/>
  <c r="O2221" i="13" s="1"/>
  <c r="M129" i="1"/>
  <c r="O349" i="13" s="1"/>
  <c r="AA129" i="1"/>
  <c r="O2232" i="13" s="1"/>
  <c r="AF129" i="1"/>
  <c r="O2236" i="13" s="1"/>
  <c r="M130" i="1"/>
  <c r="O352" i="13" s="1"/>
  <c r="AA130" i="1"/>
  <c r="O2247" i="13"/>
  <c r="AF130" i="1"/>
  <c r="O2251" i="13"/>
  <c r="M131" i="1"/>
  <c r="O355" i="13" s="1"/>
  <c r="AA131" i="1"/>
  <c r="O2262" i="13" s="1"/>
  <c r="AF131" i="1"/>
  <c r="O2266" i="13"/>
  <c r="M132" i="1"/>
  <c r="O358" i="13" s="1"/>
  <c r="AA132" i="1"/>
  <c r="O2277" i="13"/>
  <c r="AF132" i="1"/>
  <c r="O2281" i="13" s="1"/>
  <c r="M133" i="1"/>
  <c r="O361" i="13" s="1"/>
  <c r="AA133" i="1"/>
  <c r="O2292" i="13" s="1"/>
  <c r="AF133" i="1"/>
  <c r="O2296" i="13" s="1"/>
  <c r="M134" i="1"/>
  <c r="O364" i="13" s="1"/>
  <c r="AA134" i="1"/>
  <c r="O2307" i="13"/>
  <c r="AF134" i="1"/>
  <c r="O2311" i="13"/>
  <c r="M135" i="1"/>
  <c r="O367" i="13" s="1"/>
  <c r="AA135" i="1"/>
  <c r="O2322" i="13" s="1"/>
  <c r="AF135" i="1"/>
  <c r="O2326" i="13"/>
  <c r="M136" i="1"/>
  <c r="O370" i="13" s="1"/>
  <c r="AA136" i="1"/>
  <c r="O2337" i="13"/>
  <c r="AF136" i="1"/>
  <c r="O2341" i="13" s="1"/>
  <c r="M137" i="1"/>
  <c r="O373" i="13" s="1"/>
  <c r="AA137" i="1"/>
  <c r="O2352" i="13" s="1"/>
  <c r="AF137" i="1"/>
  <c r="O2356" i="13" s="1"/>
  <c r="M138" i="1"/>
  <c r="O376" i="13" s="1"/>
  <c r="AA138" i="1"/>
  <c r="O2367" i="13"/>
  <c r="AF138" i="1"/>
  <c r="O2371" i="13"/>
  <c r="M139" i="1"/>
  <c r="O379" i="13" s="1"/>
  <c r="AA139" i="1"/>
  <c r="O2382" i="13" s="1"/>
  <c r="AF139" i="1"/>
  <c r="O2386" i="13"/>
  <c r="M140" i="1"/>
  <c r="O382" i="13" s="1"/>
  <c r="AA140" i="1"/>
  <c r="O2397" i="13"/>
  <c r="AF140" i="1"/>
  <c r="O2401" i="13" s="1"/>
  <c r="M141" i="1"/>
  <c r="O385" i="13" s="1"/>
  <c r="AA141" i="1"/>
  <c r="O2412" i="13" s="1"/>
  <c r="AF141" i="1"/>
  <c r="O2416" i="13" s="1"/>
  <c r="M142" i="1"/>
  <c r="O388" i="13" s="1"/>
  <c r="AA142" i="1"/>
  <c r="O2427" i="13"/>
  <c r="AF142" i="1"/>
  <c r="O2431" i="13"/>
  <c r="M143" i="1"/>
  <c r="O391" i="13" s="1"/>
  <c r="AA143" i="1"/>
  <c r="O2442" i="13" s="1"/>
  <c r="AF143" i="1"/>
  <c r="O2446" i="13"/>
  <c r="M144" i="1"/>
  <c r="O394" i="13" s="1"/>
  <c r="AA144" i="1"/>
  <c r="O2457" i="13"/>
  <c r="AF144" i="1"/>
  <c r="O2461" i="13" s="1"/>
  <c r="M145" i="1"/>
  <c r="O397" i="13" s="1"/>
  <c r="AA145" i="1"/>
  <c r="O2472" i="13" s="1"/>
  <c r="AF145" i="1"/>
  <c r="O2476" i="13" s="1"/>
  <c r="M146" i="1"/>
  <c r="O400" i="13" s="1"/>
  <c r="AA146" i="1"/>
  <c r="O2487" i="13"/>
  <c r="AF146" i="1"/>
  <c r="O2491" i="13"/>
  <c r="M147" i="1"/>
  <c r="O403" i="13" s="1"/>
  <c r="AA147" i="1"/>
  <c r="O2502" i="13" s="1"/>
  <c r="AF147" i="1"/>
  <c r="O2506" i="13"/>
  <c r="M148" i="1"/>
  <c r="O406" i="13" s="1"/>
  <c r="AA148" i="1"/>
  <c r="O2517" i="13"/>
  <c r="AF148" i="1"/>
  <c r="O2521" i="13" s="1"/>
  <c r="M149" i="1"/>
  <c r="O409" i="13" s="1"/>
  <c r="AA149" i="1"/>
  <c r="O2532" i="13" s="1"/>
  <c r="AF149" i="1"/>
  <c r="O2536" i="13" s="1"/>
  <c r="M150" i="1"/>
  <c r="O412" i="13" s="1"/>
  <c r="AA150" i="1"/>
  <c r="O2547" i="13"/>
  <c r="AF150" i="1"/>
  <c r="O2551" i="13"/>
  <c r="M151" i="1"/>
  <c r="O415" i="13" s="1"/>
  <c r="AA151" i="1"/>
  <c r="O2562" i="13" s="1"/>
  <c r="AF151" i="1"/>
  <c r="O2566" i="13"/>
  <c r="M152" i="1"/>
  <c r="O418" i="13" s="1"/>
  <c r="AA152" i="1"/>
  <c r="O2577" i="13"/>
  <c r="AF152" i="1"/>
  <c r="O2581" i="13" s="1"/>
  <c r="M153" i="1"/>
  <c r="O421" i="13" s="1"/>
  <c r="AA153" i="1"/>
  <c r="O2592" i="13" s="1"/>
  <c r="AF153" i="1"/>
  <c r="O2596" i="13" s="1"/>
  <c r="M154" i="1"/>
  <c r="O424" i="13" s="1"/>
  <c r="AA154" i="1"/>
  <c r="O2607" i="13"/>
  <c r="AF154" i="1"/>
  <c r="O2611" i="13"/>
  <c r="M155" i="1"/>
  <c r="O427" i="13" s="1"/>
  <c r="AA155" i="1"/>
  <c r="O2622" i="13" s="1"/>
  <c r="AF155" i="1"/>
  <c r="O2626" i="13"/>
  <c r="M156" i="1"/>
  <c r="O430" i="13" s="1"/>
  <c r="AA156" i="1"/>
  <c r="O2637" i="13"/>
  <c r="AF156" i="1"/>
  <c r="O2641" i="13" s="1"/>
  <c r="M157" i="1"/>
  <c r="O433" i="13" s="1"/>
  <c r="AA157" i="1"/>
  <c r="O2652" i="13" s="1"/>
  <c r="AF157" i="1"/>
  <c r="O2656" i="13" s="1"/>
  <c r="M158" i="1"/>
  <c r="O436" i="13" s="1"/>
  <c r="AA158" i="1"/>
  <c r="O2667" i="13"/>
  <c r="AF158" i="1"/>
  <c r="O2671" i="13"/>
  <c r="M159" i="1"/>
  <c r="O439" i="13" s="1"/>
  <c r="AA159" i="1"/>
  <c r="O2682" i="13" s="1"/>
  <c r="AF159" i="1"/>
  <c r="O2686" i="13"/>
  <c r="M160" i="1"/>
  <c r="O442" i="13" s="1"/>
  <c r="AA160" i="1"/>
  <c r="O2697" i="13"/>
  <c r="AF160" i="1"/>
  <c r="O2701" i="13" s="1"/>
  <c r="M161" i="1"/>
  <c r="O445" i="13" s="1"/>
  <c r="AA161" i="1"/>
  <c r="O2712" i="13" s="1"/>
  <c r="AF161" i="1"/>
  <c r="O2716" i="13" s="1"/>
  <c r="M162" i="1"/>
  <c r="O448" i="13" s="1"/>
  <c r="AA162" i="1"/>
  <c r="O2727" i="13"/>
  <c r="AF162" i="1"/>
  <c r="O2731" i="13"/>
  <c r="M163" i="1"/>
  <c r="O451" i="13" s="1"/>
  <c r="AA163" i="1"/>
  <c r="O2742" i="13" s="1"/>
  <c r="AF163" i="1"/>
  <c r="O2746" i="13"/>
  <c r="M164" i="1"/>
  <c r="O454" i="13" s="1"/>
  <c r="AA164" i="1"/>
  <c r="O2757" i="13"/>
  <c r="AF164" i="1"/>
  <c r="O2761" i="13" s="1"/>
  <c r="M165" i="1"/>
  <c r="O457" i="13" s="1"/>
  <c r="AA165" i="1"/>
  <c r="O2772" i="13" s="1"/>
  <c r="AF165" i="1"/>
  <c r="O2776" i="13" s="1"/>
  <c r="M166" i="1"/>
  <c r="O460" i="13" s="1"/>
  <c r="AA166" i="1"/>
  <c r="O2787" i="13"/>
  <c r="AF166" i="1"/>
  <c r="O2791" i="13"/>
  <c r="M167" i="1"/>
  <c r="O463" i="13" s="1"/>
  <c r="AA167" i="1"/>
  <c r="O2802" i="13" s="1"/>
  <c r="AF167" i="1"/>
  <c r="O2806" i="13"/>
  <c r="M168" i="1"/>
  <c r="O466" i="13" s="1"/>
  <c r="AA168" i="1"/>
  <c r="O2817" i="13"/>
  <c r="AF168" i="1"/>
  <c r="O2821" i="13" s="1"/>
  <c r="M169" i="1"/>
  <c r="O469" i="13" s="1"/>
  <c r="AA169" i="1"/>
  <c r="O2832" i="13" s="1"/>
  <c r="AF169" i="1"/>
  <c r="O2836" i="13" s="1"/>
  <c r="M170" i="1"/>
  <c r="O472" i="13" s="1"/>
  <c r="AA170" i="1"/>
  <c r="O2847" i="13"/>
  <c r="AF170" i="1"/>
  <c r="O2851" i="13"/>
  <c r="M171" i="1"/>
  <c r="O475" i="13" s="1"/>
  <c r="AA171" i="1"/>
  <c r="O2862" i="13" s="1"/>
  <c r="AF171" i="1"/>
  <c r="O2866" i="13"/>
  <c r="M172" i="1"/>
  <c r="O478" i="13" s="1"/>
  <c r="AA172" i="1"/>
  <c r="O2877" i="13"/>
  <c r="AF172" i="1"/>
  <c r="O2881" i="13" s="1"/>
  <c r="M173" i="1"/>
  <c r="O481" i="13" s="1"/>
  <c r="AA173" i="1"/>
  <c r="O2892" i="13" s="1"/>
  <c r="AF173" i="1"/>
  <c r="O2896" i="13" s="1"/>
  <c r="M174" i="1"/>
  <c r="O484" i="13" s="1"/>
  <c r="AA174" i="1"/>
  <c r="O2907" i="13"/>
  <c r="AF174" i="1"/>
  <c r="O2911" i="13"/>
  <c r="M175" i="1"/>
  <c r="O487" i="13"/>
  <c r="AA175" i="1"/>
  <c r="O2922" i="13"/>
  <c r="AF175" i="1"/>
  <c r="O2926" i="13"/>
  <c r="M176" i="1"/>
  <c r="O490" i="13"/>
  <c r="AA176" i="1"/>
  <c r="O2937" i="13"/>
  <c r="AF176" i="1"/>
  <c r="O2941" i="13"/>
  <c r="M177" i="1"/>
  <c r="O493" i="13" s="1"/>
  <c r="AA177" i="1"/>
  <c r="O2952" i="13" s="1"/>
  <c r="AF177" i="1"/>
  <c r="O2956" i="13"/>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<sst xmlns="http://schemas.openxmlformats.org/spreadsheetml/2006/main" count="79875" uniqueCount="19075">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</sst>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26" fillId="9" borderId="4" xfId="1" applyFill="1" applyBorder="1" applyAlignment="1" applyProtection="1">
      <alignment horizontal="left" vertical="center" indent="1"/>
      <protection locked="0"/>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31" fillId="8" borderId="23" xfId="0" applyFont="1" applyFill="1" applyBorder="1" applyAlignment="1">
      <alignment horizontal="center" vertical="center"/>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8"/>
      <c r="F2" s="448"/>
      <c r="G2" s="448"/>
      <c r="H2" s="448"/>
      <c r="I2" s="448"/>
      <c r="J2" s="448"/>
      <c r="K2" s="448"/>
      <c r="L2" s="448"/>
      <c r="M2" s="448"/>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8" t="str">
        <f>" INTERSCHOLASTIC ATHLETIC OPPORTUNITIES DISCLOSURE FORM "&amp;M7</f>
        <v xml:space="preserve"> INTERSCHOLASTIC ATHLETIC OPPORTUNITIES DISCLOSURE FORM 24.2</v>
      </c>
      <c r="F4" s="469"/>
      <c r="G4" s="469"/>
      <c r="H4" s="469"/>
      <c r="I4" s="469"/>
      <c r="J4" s="469"/>
      <c r="K4" s="469"/>
      <c r="L4" s="469"/>
      <c r="M4" s="469"/>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0" t="s">
        <v>0</v>
      </c>
      <c r="F5" s="471"/>
      <c r="G5" s="471"/>
      <c r="H5" s="471"/>
      <c r="I5" s="471"/>
      <c r="J5" s="471"/>
      <c r="K5" s="471"/>
      <c r="L5" s="471"/>
      <c r="M5" s="471"/>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2"/>
      <c r="F6" s="472"/>
      <c r="G6" s="472"/>
      <c r="H6" s="472"/>
      <c r="I6" s="472"/>
      <c r="J6" s="472"/>
      <c r="K6" s="472"/>
      <c r="L6" s="472"/>
      <c r="M6" s="472"/>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49" t="s">
        <v>1</v>
      </c>
      <c r="F7" s="450"/>
      <c r="G7" s="450"/>
      <c r="H7" s="450"/>
      <c r="I7" s="450"/>
      <c r="J7" s="450"/>
      <c r="K7" s="450"/>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4</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53" t="s">
        <v>6584</v>
      </c>
      <c r="H10" s="454"/>
      <c r="I10" s="454"/>
      <c r="J10" s="454"/>
      <c r="K10" s="454"/>
      <c r="L10" s="454"/>
      <c r="M10" s="454"/>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57"/>
      <c r="H11" s="458"/>
      <c r="I11" s="458"/>
      <c r="J11" s="458"/>
      <c r="K11" s="458"/>
      <c r="L11" s="458"/>
      <c r="M11" s="45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81">
        <f>IF(ISERROR(VLOOKUP(G10,'PIMS LEA'!$B$1:$H$784,2,FALSE)),"",(VLOOKUP(G10,'PIMS LEA'!$B$1:$H$784,2,FALSE)))</f>
        <v>118403302</v>
      </c>
      <c r="H12" s="482"/>
      <c r="I12" s="482"/>
      <c r="J12" s="482"/>
      <c r="K12" s="482"/>
      <c r="L12" s="482"/>
      <c r="M12" s="482"/>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4" t="s">
        <v>9962</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57"/>
      <c r="H15" s="458"/>
      <c r="I15" s="458"/>
      <c r="J15" s="458"/>
      <c r="K15" s="458"/>
      <c r="L15" s="458"/>
      <c r="M15" s="45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81" t="str">
        <f>IF(ISERROR(VLOOKUP(G12&amp;G14,'PIMS School'!$D$1:$J$1463,7,FALSE)),"",(VLOOKUP(G12&amp;G14,'PIMS School'!$D$1:$J$1463,7,FALSE)))</f>
        <v>8245</v>
      </c>
      <c r="H16" s="482"/>
      <c r="I16" s="482"/>
      <c r="J16" s="482"/>
      <c r="K16" s="482"/>
      <c r="L16" s="482"/>
      <c r="M16" s="482"/>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7" t="s">
        <v>12</v>
      </c>
      <c r="F18" s="488"/>
      <c r="G18" s="488"/>
      <c r="H18" s="488"/>
      <c r="I18" s="488"/>
      <c r="J18" s="488"/>
      <c r="K18" s="488"/>
      <c r="L18" s="488"/>
      <c r="M18" s="489"/>
      <c r="N18" s="27"/>
      <c r="O18" s="26"/>
      <c r="Q18"/>
      <c r="R18"/>
      <c r="S18"/>
      <c r="T18"/>
      <c r="U18"/>
      <c r="V18"/>
      <c r="W18"/>
      <c r="X18"/>
      <c r="Y18"/>
      <c r="Z18"/>
      <c r="AA18"/>
      <c r="AB18"/>
      <c r="AC18"/>
      <c r="AD18"/>
      <c r="AE18"/>
      <c r="AF18"/>
      <c r="AG18"/>
      <c r="AH18"/>
      <c r="AI18"/>
    </row>
    <row r="19" spans="3:35" s="25" customFormat="1" ht="10.9" customHeight="1" x14ac:dyDescent="0.25">
      <c r="C19" s="17"/>
      <c r="D19" s="16"/>
      <c r="E19" s="490"/>
      <c r="F19" s="491"/>
      <c r="G19" s="491"/>
      <c r="H19" s="491"/>
      <c r="I19" s="491"/>
      <c r="J19" s="491"/>
      <c r="K19" s="491"/>
      <c r="L19" s="491"/>
      <c r="M19" s="492"/>
      <c r="N19" s="27"/>
      <c r="O19" s="26"/>
      <c r="Q19"/>
      <c r="R19"/>
      <c r="S19"/>
      <c r="T19"/>
      <c r="U19"/>
      <c r="V19"/>
      <c r="W19"/>
      <c r="X19"/>
      <c r="Y19"/>
      <c r="Z19"/>
      <c r="AA19"/>
      <c r="AB19"/>
      <c r="AC19"/>
      <c r="AD19"/>
      <c r="AE19"/>
      <c r="AF19"/>
      <c r="AG19"/>
      <c r="AH19"/>
      <c r="AI19"/>
    </row>
    <row r="20" spans="3:35" s="25" customFormat="1" ht="21.6" customHeight="1" x14ac:dyDescent="0.25">
      <c r="C20" s="17"/>
      <c r="D20" s="16"/>
      <c r="E20" s="459"/>
      <c r="F20" s="269"/>
      <c r="G20" s="267"/>
      <c r="H20" s="451" t="s">
        <v>13</v>
      </c>
      <c r="I20" s="452"/>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0"/>
      <c r="F21" s="270"/>
      <c r="G21" s="268"/>
      <c r="H21" s="473" t="s">
        <v>17</v>
      </c>
      <c r="I21" s="474"/>
      <c r="J21" s="242">
        <f>IF(ISERROR(VLOOKUP($G$12&amp;$G$16,'Enrollment Report'!$A$3:$N$2989,3,FALSE)),0,(VLOOKUP($G$12&amp;$G$16,'Enrollment Report'!$A$3:$N$2989,3,FALSE)))</f>
        <v>54</v>
      </c>
      <c r="K21" s="242">
        <f>IF(ISERROR(VLOOKUP($G$12&amp;$G$16,'Enrollment Report'!$A$3:$N$2989,2,FALSE)),0,(VLOOKUP($G$12&amp;$G$16,'Enrollment Report'!$A$3:$N$2989,2,FALSE)))</f>
        <v>42</v>
      </c>
      <c r="L21" s="259">
        <f t="shared" ref="L21:L26" si="0">J21+K21</f>
        <v>96</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0"/>
      <c r="F22" s="270"/>
      <c r="G22" s="268"/>
      <c r="H22" s="493" t="s">
        <v>18</v>
      </c>
      <c r="I22" s="494"/>
      <c r="J22" s="242">
        <f>IF(ISERROR(VLOOKUP($G$12&amp;$G$16,'Enrollment Report'!$A$3:$N$2989,5,FALSE)),0,(VLOOKUP($G$12&amp;$G$16,'Enrollment Report'!$A$3:$N$2989,5,FALSE)))</f>
        <v>52</v>
      </c>
      <c r="K22" s="242">
        <f>IF(ISERROR(VLOOKUP($G$12&amp;$G$16,'Enrollment Report'!$A$3:$N$2989,4,FALSE)),0,(VLOOKUP($G$12&amp;$G$16,'Enrollment Report'!$A$3:$N$2989,4,FALSE)))</f>
        <v>50</v>
      </c>
      <c r="L22" s="259">
        <f t="shared" si="0"/>
        <v>102</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0"/>
      <c r="F23" s="270"/>
      <c r="G23" s="268"/>
      <c r="H23" s="473" t="s">
        <v>19</v>
      </c>
      <c r="I23" s="474"/>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0"/>
      <c r="F24" s="270"/>
      <c r="G24" s="268"/>
      <c r="H24" s="473" t="s">
        <v>20</v>
      </c>
      <c r="I24" s="474"/>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0"/>
      <c r="F25" s="270"/>
      <c r="G25" s="268"/>
      <c r="H25" s="493" t="s">
        <v>21</v>
      </c>
      <c r="I25" s="49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0"/>
      <c r="F26" s="270"/>
      <c r="G26" s="268"/>
      <c r="H26" s="473" t="s">
        <v>22</v>
      </c>
      <c r="I26" s="474"/>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1"/>
      <c r="F27" s="270"/>
      <c r="G27" s="268"/>
      <c r="H27" s="495" t="s">
        <v>23</v>
      </c>
      <c r="I27" s="496"/>
      <c r="J27" s="259">
        <f>SUM(J21:J26)</f>
        <v>106</v>
      </c>
      <c r="K27" s="259">
        <f>SUM(K21:K26)</f>
        <v>92</v>
      </c>
      <c r="L27" s="259">
        <f>SUM(L21:L26)</f>
        <v>198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3" t="s">
        <v>19069</v>
      </c>
      <c r="H30" s="478"/>
      <c r="I30" s="478"/>
      <c r="J30" s="478"/>
      <c r="K30" s="478"/>
      <c r="L30" s="478"/>
      <c r="M30" s="478"/>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5" t="s">
        <v>19070</v>
      </c>
      <c r="H31" s="476"/>
      <c r="I31" s="476"/>
      <c r="J31" s="476"/>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86" t="s">
        <v>19071</v>
      </c>
      <c r="H32" s="478"/>
      <c r="I32" s="478"/>
      <c r="J32" s="478"/>
      <c r="K32" s="478"/>
      <c r="L32" s="478"/>
      <c r="M32" s="478"/>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3" t="s">
        <v>19072</v>
      </c>
      <c r="H34" s="478"/>
      <c r="I34" s="478"/>
      <c r="J34" s="478"/>
      <c r="K34" s="478"/>
      <c r="L34" s="478"/>
      <c r="M34" s="478"/>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5" t="s">
        <v>19073</v>
      </c>
      <c r="H35" s="476"/>
      <c r="I35" s="476"/>
      <c r="J35" s="476"/>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7" t="s">
        <v>19074</v>
      </c>
      <c r="H36" s="478"/>
      <c r="I36" s="478"/>
      <c r="J36" s="478"/>
      <c r="K36" s="478"/>
      <c r="L36" s="478"/>
      <c r="M36" s="479"/>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30</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0" t="s">
        <v>38</v>
      </c>
      <c r="H39" s="480"/>
      <c r="I39" s="480"/>
      <c r="J39" s="480"/>
      <c r="K39" s="480"/>
      <c r="L39" s="480"/>
      <c r="M39" s="480"/>
      <c r="N39" s="27"/>
      <c r="O39" s="26"/>
      <c r="Q39"/>
      <c r="R39"/>
      <c r="S39"/>
      <c r="T39"/>
      <c r="U39"/>
      <c r="V39"/>
      <c r="W39"/>
      <c r="X39"/>
      <c r="Y39"/>
      <c r="Z39"/>
      <c r="AA39"/>
      <c r="AB39"/>
      <c r="AC39"/>
      <c r="AD39"/>
      <c r="AE39"/>
      <c r="AF39"/>
      <c r="AG39"/>
      <c r="AH39"/>
      <c r="AI39"/>
    </row>
    <row r="40" spans="1:35" s="25" customFormat="1" ht="61.15" customHeight="1" x14ac:dyDescent="0.25">
      <c r="C40" s="17"/>
      <c r="D40" s="16"/>
      <c r="E40" s="466" t="s">
        <v>33</v>
      </c>
      <c r="F40" s="467"/>
      <c r="G40" s="467"/>
      <c r="H40" s="467"/>
      <c r="I40" s="467"/>
      <c r="J40" s="467"/>
      <c r="K40" s="467"/>
      <c r="L40" s="467"/>
      <c r="M40" s="467"/>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5"/>
      <c r="F42" s="465"/>
      <c r="G42" s="465"/>
      <c r="H42" s="465"/>
      <c r="I42" s="465"/>
      <c r="J42" s="465"/>
      <c r="K42" s="465"/>
      <c r="L42" s="465"/>
      <c r="M42" s="465"/>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2" t="s">
        <v>34</v>
      </c>
      <c r="H4994" s="463"/>
      <c r="I4994" s="464"/>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49"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8"/>
      <c r="F2" s="448"/>
      <c r="G2" s="448"/>
      <c r="H2" s="448"/>
      <c r="I2" s="448"/>
      <c r="J2" s="448"/>
      <c r="K2" s="448"/>
      <c r="L2" s="448"/>
      <c r="M2" s="448"/>
      <c r="N2" s="448"/>
      <c r="O2" s="448"/>
      <c r="P2" s="448"/>
      <c r="Q2" s="20"/>
      <c r="R2" s="20"/>
      <c r="S2" s="20"/>
      <c r="T2" s="20"/>
      <c r="U2" s="20"/>
      <c r="V2" s="20"/>
      <c r="W2" s="20"/>
      <c r="X2" s="20"/>
      <c r="Y2" s="20"/>
      <c r="Z2" s="20"/>
      <c r="AA2" s="20"/>
      <c r="AB2" s="20"/>
      <c r="AC2" s="20"/>
      <c r="AD2" s="20"/>
      <c r="AE2" s="20"/>
      <c r="AF2" s="448"/>
      <c r="AG2" s="448"/>
      <c r="AH2" s="448"/>
      <c r="AI2" s="448"/>
      <c r="AJ2" s="448"/>
      <c r="AK2" s="448"/>
      <c r="AL2" s="448"/>
      <c r="AM2" s="448"/>
      <c r="AN2" s="448"/>
      <c r="AO2" s="448"/>
      <c r="AP2" s="448"/>
      <c r="AQ2" s="448"/>
      <c r="AR2" s="525"/>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6"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R4" s="24"/>
      <c r="BW4"/>
      <c r="BX4"/>
      <c r="BY4"/>
      <c r="BZ4"/>
      <c r="CA4"/>
      <c r="CB4"/>
      <c r="CC4"/>
      <c r="CD4"/>
      <c r="CE4"/>
      <c r="CF4"/>
      <c r="CG4"/>
      <c r="CH4"/>
      <c r="CI4"/>
      <c r="CJ4"/>
      <c r="CK4"/>
      <c r="CL4"/>
      <c r="CM4"/>
      <c r="CN4"/>
      <c r="CO4"/>
      <c r="CP4"/>
    </row>
    <row r="5" spans="1:114" ht="20.45" customHeight="1" x14ac:dyDescent="0.25">
      <c r="A5"/>
      <c r="B5" s="17"/>
      <c r="C5" s="16"/>
      <c r="D5" s="210"/>
      <c r="E5" s="471" t="str">
        <f>'Page 1 - General Information'!E5</f>
        <v>2023-2024 School Year</v>
      </c>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McAdoo-Kelayres El/MS - 8245</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524"/>
      <c r="F8" s="524"/>
      <c r="G8" s="524"/>
      <c r="H8" s="524"/>
      <c r="I8" s="524"/>
      <c r="J8" s="524"/>
      <c r="K8" s="524"/>
      <c r="L8" s="524"/>
      <c r="M8" s="50"/>
      <c r="AP8" s="55"/>
      <c r="AQ8" s="54"/>
      <c r="AR8" s="24"/>
    </row>
    <row r="9" spans="1:114" ht="20.45" customHeight="1" x14ac:dyDescent="0.25">
      <c r="A9"/>
      <c r="B9" s="17"/>
      <c r="C9" s="16"/>
      <c r="D9" s="210"/>
      <c r="E9" s="504" t="s">
        <v>40</v>
      </c>
      <c r="F9" s="504"/>
      <c r="G9" s="504"/>
      <c r="H9" s="504"/>
      <c r="I9" s="504"/>
      <c r="J9" s="506"/>
      <c r="K9" s="504"/>
      <c r="L9" s="504"/>
      <c r="M9" s="504"/>
      <c r="N9" s="504"/>
      <c r="O9" s="504"/>
      <c r="P9" s="504"/>
      <c r="Q9" s="504"/>
      <c r="R9" s="504"/>
      <c r="S9" s="504"/>
      <c r="T9" s="504"/>
      <c r="U9" s="504"/>
      <c r="V9" s="504"/>
      <c r="W9" s="504"/>
      <c r="X9" s="504"/>
      <c r="Y9" s="504"/>
      <c r="Z9" s="504"/>
      <c r="AA9" s="504"/>
      <c r="AB9" s="504"/>
      <c r="AC9" s="504"/>
      <c r="AD9" s="504"/>
      <c r="AE9" s="504"/>
      <c r="AF9" s="505"/>
      <c r="AG9" s="105"/>
      <c r="AH9" s="503" t="s">
        <v>41</v>
      </c>
      <c r="AI9" s="504"/>
      <c r="AJ9" s="504"/>
      <c r="AK9" s="504"/>
      <c r="AL9" s="504"/>
      <c r="AM9" s="504"/>
      <c r="AN9" s="504"/>
      <c r="AO9" s="504"/>
      <c r="AP9" s="505"/>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7" t="s">
        <v>42</v>
      </c>
      <c r="F10" s="8"/>
      <c r="G10" s="500" t="s">
        <v>43</v>
      </c>
      <c r="H10" s="126"/>
      <c r="I10" s="500" t="s">
        <v>44</v>
      </c>
      <c r="J10" s="126"/>
      <c r="K10" s="513" t="s">
        <v>45</v>
      </c>
      <c r="L10" s="514"/>
      <c r="M10" s="515"/>
      <c r="N10" s="117"/>
      <c r="O10" s="513" t="s">
        <v>46</v>
      </c>
      <c r="P10" s="514"/>
      <c r="Q10" s="515"/>
      <c r="R10" s="100"/>
      <c r="S10" s="507" t="s">
        <v>47</v>
      </c>
      <c r="T10" s="508"/>
      <c r="U10" s="508"/>
      <c r="V10" s="509"/>
      <c r="W10" s="100"/>
      <c r="X10" s="513" t="s">
        <v>48</v>
      </c>
      <c r="Y10" s="514"/>
      <c r="Z10" s="514"/>
      <c r="AA10" s="515"/>
      <c r="AB10" s="100"/>
      <c r="AC10" s="513" t="s">
        <v>49</v>
      </c>
      <c r="AD10" s="514"/>
      <c r="AE10" s="514"/>
      <c r="AF10" s="515"/>
      <c r="AG10" s="3"/>
      <c r="AH10" s="517" t="s">
        <v>50</v>
      </c>
      <c r="AI10" s="517"/>
      <c r="AJ10" s="517"/>
      <c r="AK10" s="521"/>
      <c r="AL10" s="11"/>
      <c r="AM10" s="519" t="s">
        <v>51</v>
      </c>
      <c r="AN10" s="520"/>
      <c r="AO10" s="520"/>
      <c r="AP10" s="520"/>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8"/>
      <c r="F11" s="99"/>
      <c r="G11" s="501"/>
      <c r="H11" s="171"/>
      <c r="I11" s="501"/>
      <c r="J11" s="171"/>
      <c r="K11" s="516"/>
      <c r="L11" s="517"/>
      <c r="M11" s="518"/>
      <c r="N11" s="99"/>
      <c r="O11" s="516"/>
      <c r="P11" s="517"/>
      <c r="Q11" s="518"/>
      <c r="R11" s="100"/>
      <c r="S11" s="510"/>
      <c r="T11" s="511"/>
      <c r="U11" s="511"/>
      <c r="V11" s="512"/>
      <c r="W11" s="100"/>
      <c r="X11" s="516"/>
      <c r="Y11" s="517"/>
      <c r="Z11" s="517"/>
      <c r="AA11" s="518"/>
      <c r="AB11" s="161"/>
      <c r="AC11" s="516"/>
      <c r="AD11" s="517"/>
      <c r="AE11" s="517"/>
      <c r="AF11" s="518"/>
      <c r="AG11" s="3"/>
      <c r="AH11" s="522" t="s">
        <v>52</v>
      </c>
      <c r="AI11" s="523"/>
      <c r="AJ11" s="522" t="s">
        <v>53</v>
      </c>
      <c r="AK11" s="523"/>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499"/>
      <c r="F12" s="9"/>
      <c r="G12" s="502"/>
      <c r="H12" s="10"/>
      <c r="I12" s="502"/>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M16" sqref="M16:T185"/>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7"/>
      <c r="F2" s="527"/>
      <c r="G2" s="527"/>
      <c r="H2" s="527"/>
      <c r="I2" s="527"/>
      <c r="J2" s="527"/>
      <c r="K2" s="527"/>
      <c r="L2" s="527"/>
      <c r="M2" s="527"/>
      <c r="N2" s="527"/>
      <c r="O2" s="527"/>
      <c r="P2" s="527"/>
      <c r="Q2" s="527"/>
      <c r="R2" s="527"/>
      <c r="S2" s="527"/>
      <c r="T2" s="527"/>
      <c r="U2" s="527"/>
      <c r="V2" s="527"/>
      <c r="W2" s="527"/>
      <c r="X2" s="527"/>
      <c r="Y2" s="527"/>
      <c r="Z2" s="525"/>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8" t="str">
        <f>'Page 1 - General Information'!E4</f>
        <v xml:space="preserve"> INTERSCHOLASTIC ATHLETIC OPPORTUNITIES DISCLOSURE FORM 24.2</v>
      </c>
      <c r="F4" s="469"/>
      <c r="G4" s="469"/>
      <c r="H4" s="469"/>
      <c r="I4" s="469"/>
      <c r="J4" s="469"/>
      <c r="K4" s="469"/>
      <c r="L4" s="469"/>
      <c r="M4" s="469"/>
      <c r="N4" s="469"/>
      <c r="O4" s="469"/>
      <c r="P4" s="469"/>
      <c r="Q4" s="469"/>
      <c r="R4" s="469"/>
      <c r="S4" s="469"/>
      <c r="T4" s="469"/>
      <c r="U4" s="469"/>
      <c r="V4" s="469"/>
      <c r="W4" s="469"/>
      <c r="X4" s="535"/>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0" t="str">
        <f>'Page 1 - General Information'!E5</f>
        <v>2023-2024 School Year</v>
      </c>
      <c r="F5" s="471"/>
      <c r="G5" s="471"/>
      <c r="H5" s="471"/>
      <c r="I5" s="471"/>
      <c r="J5" s="471"/>
      <c r="K5" s="471"/>
      <c r="L5" s="471"/>
      <c r="M5" s="471"/>
      <c r="N5" s="471"/>
      <c r="O5" s="471"/>
      <c r="P5" s="471"/>
      <c r="Q5" s="471"/>
      <c r="R5" s="471"/>
      <c r="S5" s="471"/>
      <c r="T5" s="471"/>
      <c r="U5" s="471"/>
      <c r="V5" s="471"/>
      <c r="W5" s="471"/>
      <c r="X5" s="534"/>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McAdoo-Kelayres El/MS - 8245</v>
      </c>
      <c r="F7" s="128"/>
      <c r="G7" s="128"/>
      <c r="H7" s="101"/>
      <c r="I7" s="101"/>
      <c r="J7" s="101"/>
      <c r="K7" s="121"/>
      <c r="L7" s="101"/>
      <c r="M7" s="101"/>
      <c r="N7" s="101"/>
      <c r="O7" s="542" t="s">
        <v>101</v>
      </c>
      <c r="P7" s="542"/>
      <c r="Q7" s="542"/>
      <c r="R7" s="542"/>
      <c r="S7" s="542"/>
      <c r="T7" s="542"/>
      <c r="U7" s="542"/>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3" t="s">
        <v>102</v>
      </c>
      <c r="F9" s="504"/>
      <c r="G9" s="504"/>
      <c r="H9" s="504"/>
      <c r="I9" s="504"/>
      <c r="J9" s="504"/>
      <c r="K9" s="504"/>
      <c r="L9" s="504"/>
      <c r="M9" s="504"/>
      <c r="N9" s="504"/>
      <c r="O9" s="504"/>
      <c r="P9" s="504"/>
      <c r="Q9" s="504"/>
      <c r="R9" s="504"/>
      <c r="S9" s="504"/>
      <c r="T9" s="504"/>
      <c r="U9" s="504"/>
      <c r="V9" s="504"/>
      <c r="W9" s="504"/>
      <c r="X9" s="504"/>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6" t="s">
        <v>103</v>
      </c>
      <c r="F10" s="188"/>
      <c r="G10" s="536" t="s">
        <v>43</v>
      </c>
      <c r="H10" s="187"/>
      <c r="I10" s="536" t="s">
        <v>44</v>
      </c>
      <c r="J10" s="187"/>
      <c r="K10" s="543" t="s">
        <v>104</v>
      </c>
      <c r="L10" s="126"/>
      <c r="M10" s="519" t="s">
        <v>105</v>
      </c>
      <c r="N10" s="532"/>
      <c r="O10" s="532"/>
      <c r="P10" s="532"/>
      <c r="Q10" s="532"/>
      <c r="R10" s="532"/>
      <c r="S10" s="532"/>
      <c r="T10" s="532"/>
      <c r="U10" s="533"/>
      <c r="V10" s="321"/>
      <c r="W10" s="531" t="s">
        <v>106</v>
      </c>
      <c r="X10" s="539"/>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7"/>
      <c r="F11" s="189"/>
      <c r="G11" s="537"/>
      <c r="H11" s="117"/>
      <c r="I11" s="537"/>
      <c r="J11" s="117"/>
      <c r="K11" s="544"/>
      <c r="L11" s="10"/>
      <c r="M11" s="530" t="s">
        <v>107</v>
      </c>
      <c r="N11" s="530" t="s">
        <v>108</v>
      </c>
      <c r="O11" s="530" t="s">
        <v>109</v>
      </c>
      <c r="P11" s="530" t="s">
        <v>110</v>
      </c>
      <c r="Q11" s="530" t="s">
        <v>111</v>
      </c>
      <c r="R11" s="513" t="s">
        <v>112</v>
      </c>
      <c r="S11" s="514"/>
      <c r="T11" s="515"/>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7"/>
      <c r="F12" s="189"/>
      <c r="G12" s="537"/>
      <c r="H12" s="117"/>
      <c r="I12" s="537"/>
      <c r="J12" s="117"/>
      <c r="K12" s="545"/>
      <c r="L12" s="10"/>
      <c r="M12" s="531"/>
      <c r="N12" s="531"/>
      <c r="O12" s="531"/>
      <c r="P12" s="531"/>
      <c r="Q12" s="531"/>
      <c r="R12" s="516"/>
      <c r="S12" s="517"/>
      <c r="T12" s="518"/>
      <c r="U12" s="531"/>
      <c r="V12" s="322"/>
      <c r="W12" s="528"/>
      <c r="X12" s="529"/>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7"/>
      <c r="F13" s="190"/>
      <c r="G13" s="537"/>
      <c r="H13" s="16"/>
      <c r="I13" s="537"/>
      <c r="J13" s="16"/>
      <c r="K13" s="59"/>
      <c r="L13" s="70"/>
      <c r="M13" s="59"/>
      <c r="N13" s="59"/>
      <c r="O13" s="59"/>
      <c r="P13" s="59"/>
      <c r="Q13" s="59"/>
      <c r="R13" s="6" t="s">
        <v>116</v>
      </c>
      <c r="S13" s="6" t="s">
        <v>117</v>
      </c>
      <c r="T13" s="6" t="s">
        <v>118</v>
      </c>
      <c r="U13" s="549">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8"/>
      <c r="F14" s="191"/>
      <c r="G14" s="538"/>
      <c r="H14" s="100"/>
      <c r="I14" s="538"/>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50"/>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0" t="s">
        <v>124</v>
      </c>
      <c r="F193" s="541"/>
      <c r="G193" s="541"/>
      <c r="H193" s="541"/>
      <c r="I193" s="541"/>
      <c r="J193" s="541"/>
      <c r="K193" s="541"/>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P15" sqref="P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8"/>
      <c r="D2" s="448"/>
      <c r="E2" s="448"/>
      <c r="F2" s="448"/>
      <c r="G2" s="448"/>
      <c r="H2" s="448"/>
      <c r="I2" s="448"/>
      <c r="J2" s="448"/>
      <c r="K2" s="448"/>
      <c r="L2" s="448"/>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0" t="str">
        <f>'Page 1 - General Information'!E5</f>
        <v>2023-2024 School Year</v>
      </c>
      <c r="F5" s="471"/>
      <c r="G5" s="471"/>
      <c r="H5" s="471"/>
      <c r="I5" s="471"/>
      <c r="J5" s="471"/>
      <c r="K5" s="471"/>
      <c r="L5" s="471"/>
      <c r="M5" s="471"/>
      <c r="N5" s="471"/>
      <c r="O5" s="471"/>
      <c r="P5" s="471"/>
      <c r="Q5" s="471"/>
      <c r="R5" s="471"/>
      <c r="S5" s="471"/>
      <c r="T5" s="471"/>
      <c r="U5" s="471"/>
      <c r="V5" s="534"/>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McAdoo-Kelayres El/MS - 8245</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4"/>
      <c r="F9" s="504"/>
      <c r="G9" s="504"/>
      <c r="H9" s="506"/>
      <c r="I9" s="504"/>
      <c r="J9" s="504"/>
      <c r="K9" s="504"/>
      <c r="L9" s="504"/>
      <c r="M9" s="504"/>
      <c r="N9" s="504"/>
      <c r="O9" s="504"/>
      <c r="P9" s="504"/>
      <c r="Q9" s="504"/>
      <c r="R9" s="504"/>
      <c r="S9" s="504"/>
      <c r="T9" s="504"/>
      <c r="U9" s="504"/>
      <c r="V9" s="504"/>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2" t="s">
        <v>129</v>
      </c>
      <c r="G11" s="551"/>
      <c r="H11" s="551"/>
      <c r="I11" s="551"/>
      <c r="J11" s="551"/>
      <c r="K11" s="551"/>
      <c r="L11" s="551"/>
      <c r="M11" s="523"/>
      <c r="N11" s="377"/>
      <c r="O11" s="522" t="s">
        <v>129</v>
      </c>
      <c r="P11" s="551"/>
      <c r="Q11" s="551"/>
      <c r="R11" s="551"/>
      <c r="S11" s="551"/>
      <c r="T11" s="551"/>
      <c r="U11" s="551"/>
      <c r="V11" s="523"/>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1184033028245Male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61</v>
      </c>
      <c r="I14" s="369" t="str">
        <f>IF(ISERROR(VLOOKUP($D$14,'Race Data'!$B:$O,10,FALSE))," ",(VLOOKUP($D$14,'Race Data'!$B:$O,10,FALSE)))</f>
        <v>39</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106</v>
      </c>
      <c r="N14" s="147"/>
      <c r="O14" s="364">
        <v>0</v>
      </c>
      <c r="P14" s="365">
        <v>2</v>
      </c>
      <c r="Q14" s="365">
        <v>3</v>
      </c>
      <c r="R14" s="364">
        <v>6</v>
      </c>
      <c r="S14" s="364">
        <v>0</v>
      </c>
      <c r="T14" s="365">
        <v>0</v>
      </c>
      <c r="U14" s="365">
        <v>0</v>
      </c>
      <c r="V14" s="354">
        <f>SUM(O14:U14)</f>
        <v>11</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1184033028245Female</v>
      </c>
      <c r="E15" s="176" t="s">
        <v>138</v>
      </c>
      <c r="F15" s="369">
        <f>IF(ISERROR(VLOOKUP($D$15,'Race Data'!$B:$O,7,FALSE))," ",(VLOOKUP($D$15,'Race Data'!$B:$O,7,FALSE)))</f>
        <v>0</v>
      </c>
      <c r="G15" s="369">
        <f>IF(ISERROR(VLOOKUP($D$15,'Race Data'!$B:$O,8,FALSE))," ",(VLOOKUP($D$15,'Race Data'!$B:$O,8,FALSE)))</f>
        <v>0</v>
      </c>
      <c r="H15" s="369" t="str">
        <f>IF(ISERROR(VLOOKUP($D$15,'Race Data'!$B:$O,9,FALSE))," ",(VLOOKUP($D$15,'Race Data'!$B:$O,9,FALSE)))</f>
        <v>63</v>
      </c>
      <c r="I15" s="369" t="str">
        <f>IF(ISERROR(VLOOKUP($D$15,'Race Data'!$B:$O,10,FALSE))," ",(VLOOKUP($D$15,'Race Data'!$B:$O,10,FALSE)))</f>
        <v>27</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92</v>
      </c>
      <c r="N15" s="2"/>
      <c r="O15" s="352">
        <v>0</v>
      </c>
      <c r="P15" s="353">
        <v>5</v>
      </c>
      <c r="Q15" s="353">
        <v>4</v>
      </c>
      <c r="R15" s="353">
        <v>8</v>
      </c>
      <c r="S15" s="353">
        <v>0</v>
      </c>
      <c r="T15" s="353">
        <v>0</v>
      </c>
      <c r="U15" s="353">
        <v>0</v>
      </c>
      <c r="V15" s="354">
        <f>SUM(O15:U15)</f>
        <v>17</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1184033028245Total</v>
      </c>
      <c r="E16" s="380" t="s">
        <v>23</v>
      </c>
      <c r="F16" s="366">
        <f>IF(ISERROR(VLOOKUP($D$16,'Race Data'!$B:$O,7,FALSE))," ",(VLOOKUP($D$16,'Race Data'!$B:$O,7,FALSE)))</f>
        <v>0</v>
      </c>
      <c r="G16" s="366" t="str">
        <f>IF(ISERROR(VLOOKUP($D$16,'Race Data'!$B:$O,8,FALSE))," ",(VLOOKUP($D$16,'Race Data'!$B:$O,8,FALSE)))</f>
        <v>*</v>
      </c>
      <c r="H16" s="366" t="str">
        <f>IF(ISERROR(VLOOKUP($D$16,'Race Data'!$B:$O,9,FALSE))," ",(VLOOKUP($D$16,'Race Data'!$B:$O,9,FALSE)))</f>
        <v>124</v>
      </c>
      <c r="I16" s="366" t="str">
        <f>IF(ISERROR(VLOOKUP($D$16,'Race Data'!$B:$O,10,FALSE))," ",(VLOOKUP($D$16,'Race Data'!$B:$O,10,FALSE)))</f>
        <v>66</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198</v>
      </c>
      <c r="N16" s="381">
        <f t="shared" ref="N16:V16" si="0">N14+N15</f>
        <v>0</v>
      </c>
      <c r="O16" s="366">
        <f t="shared" si="0"/>
        <v>0</v>
      </c>
      <c r="P16" s="366">
        <f t="shared" si="0"/>
        <v>7</v>
      </c>
      <c r="Q16" s="366">
        <f t="shared" si="0"/>
        <v>7</v>
      </c>
      <c r="R16" s="366">
        <f t="shared" si="0"/>
        <v>14</v>
      </c>
      <c r="S16" s="366">
        <f t="shared" si="0"/>
        <v>0</v>
      </c>
      <c r="T16" s="366">
        <f t="shared" si="0"/>
        <v>0</v>
      </c>
      <c r="U16" s="366">
        <f t="shared" si="0"/>
        <v>0</v>
      </c>
      <c r="V16" s="367">
        <f t="shared" si="0"/>
        <v>28</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5"/>
      <c r="D18" s="465"/>
      <c r="E18" s="465"/>
      <c r="F18" s="465"/>
      <c r="G18" s="465"/>
      <c r="H18" s="465"/>
      <c r="I18" s="465"/>
      <c r="J18" s="465"/>
      <c r="K18" s="465"/>
      <c r="L18" s="465"/>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8"/>
      <c r="E2" s="448"/>
      <c r="F2" s="448"/>
      <c r="G2" s="448"/>
      <c r="H2" s="448"/>
      <c r="I2" s="448"/>
      <c r="J2" s="448"/>
      <c r="K2" s="448"/>
      <c r="L2" s="448"/>
      <c r="M2" s="448"/>
      <c r="N2" s="448"/>
      <c r="O2" s="448"/>
      <c r="P2" s="448"/>
      <c r="Q2" s="448"/>
      <c r="R2" s="448"/>
      <c r="S2" s="448"/>
      <c r="T2" s="525"/>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8" t="str">
        <f>'Page 1 - General Information'!E4</f>
        <v xml:space="preserve"> INTERSCHOLASTIC ATHLETIC OPPORTUNITIES DISCLOSURE FORM 24.2</v>
      </c>
      <c r="E4" s="469"/>
      <c r="F4" s="469"/>
      <c r="G4" s="469"/>
      <c r="H4" s="469"/>
      <c r="I4" s="469"/>
      <c r="J4" s="469"/>
      <c r="K4" s="469"/>
      <c r="L4" s="469"/>
      <c r="M4" s="469"/>
      <c r="N4" s="469"/>
      <c r="O4" s="469"/>
      <c r="P4" s="469"/>
      <c r="Q4" s="469"/>
      <c r="R4" s="535"/>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0" t="str">
        <f>'Page 1 - General Information'!E5</f>
        <v>2023-2024 School Year</v>
      </c>
      <c r="E5" s="471"/>
      <c r="F5" s="471"/>
      <c r="G5" s="471"/>
      <c r="H5" s="471"/>
      <c r="I5" s="471"/>
      <c r="J5" s="471"/>
      <c r="K5" s="471"/>
      <c r="L5" s="471"/>
      <c r="M5" s="471"/>
      <c r="N5" s="471"/>
      <c r="O5" s="471"/>
      <c r="P5" s="471"/>
      <c r="Q5" s="471"/>
      <c r="R5" s="534"/>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McAdoo-Kelayres El/MS - 8245</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524"/>
      <c r="E8" s="524"/>
      <c r="F8" s="524"/>
      <c r="G8" s="524"/>
      <c r="H8" s="524"/>
      <c r="I8" s="524"/>
      <c r="J8" s="524"/>
      <c r="K8" s="524"/>
      <c r="L8" s="524"/>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8245</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8245</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8245</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8245</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8245</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8245</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8245</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8245</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8245</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8245</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8245</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8245</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8245</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8245</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8245</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8245</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8245</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8245</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8245</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8245</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8245</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8245</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8245</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8245</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8245</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8245</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8245</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8245</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8245</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8245</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8245</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8245</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8245</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8245</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8245</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8245</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8245</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8245</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8245</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8245</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8245</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8245</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8245</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8245</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8245</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8245</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8245</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8245</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8245</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8245</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8245</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8245</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8245</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8245</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8245</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8245</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8245</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8245</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8245</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8245</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8245</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8245</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8245</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8245</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8245</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8245</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8245</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8245</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8245</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8245</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8245</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8245</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8245</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8245</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8245</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8245</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8245</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8245</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8245</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8245</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8245</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8245</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8245</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8245</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8245</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8245</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8245</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8245</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8245</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8245</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8245</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8245</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8245</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8245</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8245</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8245</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8245</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8245</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8245</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8245</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8245</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8245</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8245</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8245</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8245</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8245</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8245</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8245</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8245</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8245</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8245</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8245</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8245</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8245</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8245</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8245</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8245</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8245</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8245</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8245</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8245</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8245</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8245</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8245</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8245</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8245</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8245</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8245</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8245</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8245</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8245</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8245</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8245</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8245</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8245</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8245</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8245</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8245</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8245</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8245</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8245</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8245</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8245</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8245</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8245</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8245</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8245</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8245</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8245</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8245</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8245</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8245</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8245</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8245</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8245</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8245</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8245</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8245</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8245</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8245</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8245</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8245</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8245</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8245</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8245</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8245</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8245</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8245</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8245</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8245</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8245</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8245</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8245</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8245</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8245</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8245</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8245</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8245</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8245</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8245</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8245</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8245</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8245</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8245</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8245</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8245</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8245</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8245</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8245</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8245</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8245</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8245</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8245</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8245</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8245</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8245</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8245</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8245</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8245</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8245</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8245</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8245</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8245</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8245</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8245</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8245</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8245</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8245</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8245</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8245</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8245</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8245</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8245</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8245</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8245</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8245</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8245</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8245</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8245</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8245</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8245</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8245</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8245</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8245</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8245</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8245</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8245</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8245</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8245</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8245</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8245</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8245</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8245</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8245</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8245</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8245</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8245</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8245</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8245</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8245</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8245</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8245</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8245</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8245</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8245</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8245</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8245</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8245</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8245</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8245</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8245</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8245</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8245</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8245</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8245</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8245</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8245</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8245</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8245</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8245</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8245</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8245</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8245</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8245</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8245</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8245</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8245</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8245</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8245</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8245</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8245</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8245</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8245</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8245</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8245</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8245</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8245</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8245</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8245</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8245</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8245</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8245</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8245</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8245</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8245</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8245</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8245</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8245</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8245</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8245</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8245</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8245</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8245</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8245</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8245</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8245</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8245</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8245</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8245</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8245</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8245</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8245</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8245</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8245</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8245</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8245</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8245</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8245</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8245</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8245</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8245</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8245</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8245</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8245</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8245</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8245</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8245</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8245</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8245</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8245</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8245</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8245</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8245</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8245</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8245</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8245</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8245</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8245</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8245</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8245</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8245</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8245</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8245</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8245</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8245</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8245</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8245</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8245</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8245</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8245</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8245</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8245</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8245</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8245</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8245</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8245</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8245</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8245</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8245</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8245</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8245</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8245</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8245</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8245</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8245</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8245</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8245</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8245</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8245</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8245</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8245</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8245</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8245</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8245</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8245</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8245</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8245</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8245</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8245</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8245</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8245</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8245</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8245</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8245</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8245</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8245</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8245</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8245</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8245</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8245</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8245</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8245</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8245</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8245</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8245</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8245</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8245</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8245</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8245</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8245</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8245</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8245</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8245</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8245</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8245</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8245</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8245</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8245</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8245</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8245</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8245</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8245</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8245</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8245</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8245</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8245</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8245</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8245</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8245</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8245</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8245</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8245</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8245</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8245</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8245</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8245</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8245</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8245</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8245</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8245</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8245</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8245</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8245</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8245</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8245</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8245</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8245</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8245</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8245</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8245</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8245</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8245</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8245</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8245</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8245</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8245</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8245</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8245</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8245</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8245</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8245</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8245</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8245</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8245</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8245</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8245</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8245</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8245</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8245</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8245</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8245</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8245</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8245</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8245</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8245</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8245</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8245</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8245</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8245</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8245</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8245</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8245</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8245</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8245</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8245</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8245</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8245</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8245</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8245</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8245</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8245</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8245</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8245</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8245</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8245</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8245</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8245</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8245</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8245</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8245</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8245</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8245</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8245</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8245</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8245</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8245</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8245</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8245</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8245</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8245</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8245</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8245</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8245</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8245</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8245</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8245</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8245</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8245</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8245</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8245</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8245</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8245</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8245</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8245</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8245</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8245</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8245</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8245</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8245</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8245</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8245</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8245</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8245</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8245</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8245</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8245</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8245</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8245</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8245</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8245</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8245</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8245</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8245</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8245</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8245</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8245</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8245</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8245</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8245</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8245</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8245</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8245</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8245</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8245</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8245</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8245</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8245</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8245</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8245</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8245</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8245</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8245</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8245</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8245</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8245</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8245</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8245</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8245</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8245</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8245</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8245</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8245</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8245</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8245</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8245</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8245</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8245</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8245</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8245</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8245</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8245</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8245</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8245</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8245</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8245</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8245</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8245</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8245</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8245</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8245</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8245</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8245</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8245</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8245</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8245</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8245</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8245</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8245</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8245</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8245</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8245</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8245</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8245</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8245</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8245</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8245</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8245</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8245</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8245</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8245</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8245</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8245</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8245</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8245</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8245</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8245</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8245</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8245</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8245</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8245</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8245</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8245</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8245</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8245</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8245</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8245</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8245</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8245</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8245</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8245</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8245</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8245</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8245</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8245</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8245</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8245</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8245</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8245</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8245</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8245</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8245</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8245</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8245</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8245</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8245</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8245</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8245</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8245</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8245</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8245</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8245</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8245</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8245</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8245</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8245</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8245</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8245</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8245</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8245</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8245</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8245</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8245</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8245</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8245</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8245</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8245</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8245</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8245</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8245</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8245</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8245</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8245</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8245</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8245</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8245</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8245</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8245</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8245</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8245</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8245</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8245</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8245</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8245</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8245</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8245</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8245</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8245</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8245</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8245</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8245</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8245</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8245</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8245</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8245</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8245</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8245</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8245</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8245</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8245</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8245</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8245</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8245</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8245</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8245</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8245</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8245</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8245</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8245</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8245</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8245</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8245</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8245</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8245</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8245</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8245</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8245</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8245</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8245</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8245</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8245</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8245</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8245</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8245</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8245</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8245</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8245</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8245</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8245</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8245</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8245</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8245</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8245</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8245</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8245</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8245</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8245</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8245</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8245</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8245</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8245</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8245</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8245</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8245</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8245</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8245</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8245</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8245</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8245</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8245</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8245</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8245</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8245</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8245</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8245</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8245</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8245</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8245</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8245</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8245</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8245</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8245</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8245</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8245</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8245</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8245</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8245</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8245</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8245</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8245</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8245</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8245</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8245</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8245</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8245</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8245</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8245</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8245</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8245</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8245</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8245</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8245</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8245</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8245</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8245</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8245</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8245</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8245</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8245</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8245</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8245</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8245</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8245</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8245</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8245</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8245</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8245</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8245</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8245</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8245</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8245</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8245</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8245</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8245</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8245</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8245</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8245</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8245</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8245</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8245</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8245</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8245</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8245</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8245</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8245</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8245</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8245</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8245</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8245</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8245</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8245</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8245</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8245</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8245</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8245</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8245</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8245</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8245</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8245</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8245</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8245</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8245</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8245</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8245</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8245</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8245</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8245</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8245</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8245</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8245</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8245</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8245</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8245</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8245</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8245</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8245</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8245</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8245</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8245</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8245</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8245</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8245</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8245</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8245</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8245</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8245</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8245</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8245</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8245</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8245</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8245</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8245</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8245</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8245</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8245</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8245</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8245</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8245</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8245</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8245</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8245</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8245</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8245</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8245</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8245</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8245</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8245</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8245</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8245</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8245</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8245</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8245</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8245</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8245</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8245</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8245</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8245</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8245</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8245</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8245</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8245</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8245</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8245</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8245</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8245</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8245</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8245</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8245</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8245</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8245</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8245</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8245</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8245</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8245</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8245</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8245</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8245</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8245</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8245</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8245</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8245</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8245</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8245</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8245</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8245</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8245</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8245</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8245</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8245</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8245</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8245</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8245</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8245</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8245</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8245</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8245</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8245</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8245</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8245</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8245</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8245</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8245</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8245</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8245</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8245</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8245</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8245</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8245</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8245</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8245</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8245</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8245</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8245</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8245</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8245</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8245</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8245</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8245</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8245</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8245</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8245</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8245</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8245</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8245</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8245</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8245</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8245</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8245</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8245</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8245</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8245</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8245</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8245</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8245</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8245</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8245</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8245</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8245</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8245</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8245</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8245</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8245</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8245</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8245</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8245</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8245</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8245</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8245</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8245</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8245</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8245</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8245</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8245</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8245</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8245</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8245</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8245</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8245</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8245</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8245</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8245</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8245</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8245</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8245</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8245</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8245</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8245</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8245</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8245</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8245</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8245</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8245</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8245</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8245</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8245</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8245</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8245</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8245</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8245</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8245</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8245</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8245</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8245</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8245</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8245</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8245</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8245</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8245</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8245</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8245</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8245</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8245</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8245</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8245</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8245</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8245</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8245</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8245</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8245</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8245</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8245</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8245</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8245</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8245</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8245</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8245</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8245</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8245</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8245</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8245</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8245</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8245</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8245</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8245</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8245</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8245</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8245</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8245</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8245</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8245</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8245</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8245</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8245</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8245</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8245</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8245</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8245</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8245</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8245</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8245</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8245</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8245</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8245</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8245</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8245</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8245</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8245</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8245</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8245</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8245</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8245</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8245</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8245</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8245</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8245</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8245</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8245</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8245</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8245</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8245</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8245</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8245</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8245</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8245</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8245</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8245</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8245</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8245</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8245</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8245</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8245</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8245</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8245</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8245</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8245</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8245</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8245</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8245</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8245</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8245</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8245</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8245</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8245</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8245</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8245</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8245</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8245</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8245</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8245</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8245</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8245</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8245</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8245</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8245</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8245</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8245</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8245</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8245</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8245</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8245</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8245</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8245</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8245</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8245</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8245</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8245</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8245</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8245</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8245</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8245</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8245</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8245</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8245</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8245</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8245</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8245</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8245</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8245</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8245</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8245</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8245</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8245</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8245</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8245</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8245</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8245</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8245</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8245</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8245</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8245</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8245</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8245</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8245</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8245</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8245</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8245</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8245</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8245</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8245</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8245</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8245</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8245</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8245</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8245</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8245</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8245</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8245</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8245</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8245</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8245</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8245</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8245</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8245</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8245</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8245</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8245</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8245</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8245</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8245</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8245</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8245</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8245</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8245</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8245</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8245</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8245</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8245</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8245</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8245</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8245</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8245</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8245</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8245</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8245</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8245</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8245</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8245</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8245</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8245</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8245</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8245</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8245</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8245</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8245</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8245</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8245</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8245</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8245</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8245</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8245</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8245</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8245</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8245</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8245</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8245</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8245</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8245</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8245</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8245</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8245</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8245</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8245</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8245</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8245</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8245</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8245</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8245</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8245</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8245</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8245</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8245</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8245</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8245</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8245</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8245</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8245</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8245</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8245</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8245</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8245</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8245</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8245</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8245</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8245</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8245</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8245</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8245</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8245</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8245</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8245</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8245</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8245</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8245</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8245</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8245</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8245</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8245</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8245</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8245</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8245</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8245</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8245</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8245</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8245</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8245</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8245</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8245</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8245</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8245</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8245</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8245</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8245</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8245</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8245</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8245</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8245</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8245</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8245</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8245</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8245</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8245</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8245</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8245</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8245</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8245</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8245</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8245</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8245</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8245</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8245</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8245</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8245</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8245</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8245</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8245</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8245</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8245</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8245</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8245</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8245</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8245</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8245</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8245</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8245</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8245</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8245</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8245</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8245</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8245</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8245</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8245</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8245</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8245</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8245</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8245</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8245</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8245</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8245</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8245</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8245</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8245</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8245</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8245</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8245</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8245</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8245</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8245</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8245</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8245</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8245</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8245</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8245</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8245</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8245</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8245</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8245</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8245</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8245</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8245</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8245</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8245</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8245</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8245</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8245</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8245</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8245</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8245</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8245</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8245</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8245</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8245</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8245</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8245</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8245</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8245</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8245</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8245</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8245</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8245</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8245</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8245</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8245</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8245</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8245</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8245</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8245</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8245</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8245</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8245</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8245</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8245</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8245</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8245</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8245</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8245</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8245</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8245</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8245</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8245</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8245</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8245</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8245</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8245</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8245</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8245</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8245</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8245</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8245</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8245</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8245</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8245</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8245</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8245</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8245</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8245</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8245</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8245</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8245</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8245</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8245</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8245</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8245</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8245</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8245</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8245</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8245</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8245</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8245</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8245</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8245</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8245</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8245</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8245</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8245</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8245</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8245</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8245</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8245</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8245</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8245</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8245</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8245</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8245</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8245</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8245</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8245</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8245</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8245</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8245</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8245</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8245</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8245</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8245</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8245</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8245</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8245</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8245</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8245</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8245</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8245</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8245</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8245</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8245</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8245</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8245</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8245</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8245</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8245</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8245</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8245</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8245</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8245</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8245</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8245</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8245</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8245</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8245</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8245</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8245</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8245</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8245</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8245</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8245</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8245</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8245</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8245</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8245</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8245</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8245</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8245</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8245</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8245</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8245</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8245</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8245</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8245</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8245</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8245</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8245</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8245</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8245</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8245</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8245</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8245</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8245</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8245</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8245</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8245</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8245</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8245</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8245</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8245</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8245</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8245</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8245</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8245</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8245</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8245</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8245</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8245</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8245</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8245</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8245</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8245</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8245</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8245</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8245</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8245</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8245</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8245</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8245</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8245</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8245</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8245</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8245</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8245</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8245</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8245</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8245</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8245</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8245</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8245</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8245</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8245</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8245</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8245</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8245</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8245</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8245</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8245</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8245</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8245</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8245</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8245</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8245</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8245</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8245</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8245</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8245</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8245</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8245</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8245</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8245</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8245</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8245</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8245</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8245</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8245</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8245</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8245</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8245</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8245</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8245</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8245</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8245</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8245</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8245</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8245</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8245</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8245</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8245</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8245</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8245</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8245</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8245</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8245</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8245</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8245</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8245</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8245</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8245</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8245</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8245</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8245</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8245</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8245</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8245</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8245</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8245</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8245</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8245</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8245</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8245</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8245</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8245</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8245</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8245</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8245</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8245</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8245</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8245</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8245</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8245</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8245</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8245</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8245</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8245</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8245</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8245</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8245</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8245</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8245</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8245</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8245</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8245</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8245</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8245</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8245</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8245</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8245</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8245</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8245</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8245</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8245</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8245</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8245</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8245</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8245</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8245</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8245</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8245</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8245</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8245</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8245</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8245</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8245</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8245</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8245</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8245</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8245</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8245</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8245</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8245</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8245</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8245</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8245</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8245</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8245</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8245</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8245</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8245</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8245</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8245</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8245</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8245</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8245</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8245</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8245</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8245</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8245</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8245</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8245</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8245</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8245</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8245</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8245</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8245</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8245</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8245</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8245</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8245</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8245</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8245</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8245</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8245</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8245</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8245</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8245</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8245</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8245</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8245</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8245</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8245</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8245</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8245</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8245</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8245</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8245</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8245</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8245</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8245</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8245</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8245</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8245</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8245</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8245</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8245</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8245</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8245</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8245</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8245</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8245</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8245</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8245</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8245</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8245</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8245</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8245</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8245</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8245</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8245</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8245</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8245</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8245</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8245</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8245</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8245</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8245</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8245</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8245</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8245</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8245</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8245</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8245</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8245</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8245</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8245</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8245</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8245</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8245</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8245</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8245</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8245</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8245</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8245</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8245</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8245</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8245</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8245</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8245</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8245</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8245</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8245</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8245</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8245</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8245</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8245</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8245</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8245</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8245</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8245</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8245</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8245</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8245</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8245</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8245</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8245</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8245</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8245</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8245</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8245</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8245</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8245</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8245</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8245</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8245</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8245</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8245</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8245</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8245</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8245</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8245</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8245</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8245</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8245</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8245</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8245</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8245</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8245</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8245</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8245</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8245</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8245</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8245</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8245</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8245</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8245</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8245</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8245</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8245</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8245</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8245</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8245</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8245</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8245</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8245</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8245</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8245</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8245</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8245</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8245</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8245</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8245</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8245</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8245</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8245</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8245</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8245</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8245</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8245</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8245</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8245</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8245</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8245</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8245</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8245</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8245</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8245</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8245</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8245</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8245</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8245</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8245</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8245</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8245</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8245</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8245</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8245</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8245</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8245</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8245</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8245</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8245</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8245</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8245</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8245</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8245</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8245</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8245</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8245</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8245</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8245</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8245</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8245</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8245</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8245</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8245</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8245</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8245</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8245</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8245</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8245</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8245</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8245</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8245</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8245</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8245</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8245</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8245</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8245</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8245</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8245</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8245</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8245</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8245</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8245</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8245</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8245</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8245</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8245</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8245</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8245</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8245</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8245</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8245</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8245</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8245</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8245</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8245</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8245</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8245</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8245</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8245</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8245</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8245</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8245</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8245</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8245</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8245</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8245</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8245</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8245</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8245</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8245</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8245</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8245</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8245</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8245</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8245</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8245</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8245</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8245</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8245</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8245</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8245</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8245</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8245</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8245</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8245</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8245</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8245</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8245</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8245</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8245</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8245</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8245</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8245</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8245</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8245</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8245</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8245</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8245</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8245</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8245</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8245</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8245</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8245</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8245</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8245</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8245</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8245</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8245</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8245</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8245</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8245</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8245</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8245</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8245</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8245</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8245</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8245</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8245</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8245</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8245</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8245</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8245</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8245</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8245</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8245</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8245</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8245</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8245</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8245</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8245</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8245</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8245</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8245</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8245</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8245</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8245</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8245</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8245</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8245</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8245</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8245</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8245</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8245</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8245</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8245</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8245</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8245</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8245</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8245</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8245</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8245</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8245</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8245</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8245</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8245</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8245</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8245</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8245</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8245</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8245</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8245</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8245</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8245</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8245</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8245</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8245</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8245</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8245</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8245</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8245</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8245</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8245</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8245</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8245</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8245</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8245</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8245</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8245</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8245</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8245</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8245</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8245</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8245</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8245</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8245</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8245</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8245</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8245</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8245</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8245</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8245</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8245</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8245</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8245</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8245</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8245</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8245</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8245</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8245</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8245</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8245</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8245</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8245</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8245</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8245</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8245</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8245</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8245</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8245</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8245</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8245</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8245</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8245</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8245</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8245</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8245</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8245</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8245</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8245</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8245</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8245</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8245</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8245</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8245</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8245</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8245</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8245</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8245</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8245</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8245</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8245</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8245</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8245</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8245</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8245</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8245</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8245</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8245</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8245</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8245</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8245</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8245</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8245</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8245</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8245</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8245</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8245</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8245</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8245</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8245</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8245</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8245</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8245</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8245</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8245</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8245</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8245</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8245</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8245</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8245</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8245</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8245</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8245</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8245</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8245</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8245</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8245</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8245</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8245</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8245</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8245</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8245</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8245</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8245</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8245</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8245</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8245</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8245</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8245</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8245</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8245</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8245</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8245</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8245</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8245</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8245</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8245</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8245</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8245</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8245</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8245</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8245</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8245</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8245</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8245</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8245</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8245</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8245</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8245</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8245</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8245</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8245</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8245</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8245</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8245</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8245</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8245</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8245</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8245</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8245</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8245</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8245</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8245</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8245</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8245</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8245</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8245</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8245</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8245</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8245</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8245</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8245</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8245</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8245</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8245</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8245</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8245</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8245</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8245</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8245</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8245</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8245</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8245</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8245</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8245</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8245</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8245</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8245</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8245</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8245</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8245</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8245</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8245</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8245</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8245</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8245</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8245</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8245</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8245</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8245</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8245</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8245</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8245</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8245</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8245</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8245</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8245</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8245</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8245</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8245</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8245</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8245</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8245</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8245</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8245</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8245</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8245</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8245</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8245</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8245</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8245</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8245</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8245</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8245</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8245</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8245</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8245</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8245</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8245</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8245</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8245</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8245</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8245</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8245</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8245</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8245</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8245</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8245</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8245</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8245</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8245</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8245</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8245</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8245</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8245</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8245</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8245</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8245</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8245</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8245</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8245</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8245</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8245</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8245</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8245</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8245</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8245</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8245</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8245</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8245</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8245</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8245</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8245</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8245</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8245</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8245</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8245</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8245</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8245</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8245</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8245</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8245</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8245</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8245</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8245</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8245</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8245</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8245</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8245</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8245</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8245</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8245</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8245</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8245</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8245</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8245</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8245</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8245</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8245</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8245</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8245</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8245</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8245</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8245</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8245</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8245</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8245</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8245</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8245</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8245</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8245</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8245</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8245</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8245</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8245</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8245</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8245</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8245</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8245</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8245</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8245</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8245</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8245</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8245</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8245</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8245</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8245</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8245</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8245</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8245</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8245</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8245</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8245</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8245</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8245</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8245</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8245</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8245</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8245</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8245</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8245</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8245</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8245</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8245</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8245</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8245</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8245</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8245</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8245</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8245</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8245</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8245</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8245</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8245</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8245</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8245</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8245</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8245</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8245</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8245</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8245</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8245</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8245</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8245</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8245</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8245</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8245</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8245</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8245</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8245</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8245</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8245</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8245</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8245</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8245</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8245</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8245</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8245</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8245</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8245</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8245</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8245</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8245</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8245</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8245</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8245</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8245</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8245</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8245</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8245</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8245</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8245</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8245</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8245</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8245</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8245</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8245</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8245</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8245</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8245</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8245</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8245</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8245</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8245</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8245</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8245</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8245</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8245</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8245</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8245</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8245</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8245</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8245</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8245</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8245</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8245</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8245</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8245</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8245</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8245</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8245</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8245</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8245</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8245</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8245</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8245</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8245</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8245</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8245</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8245</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8245</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8245</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8245</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8245</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8245</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8245</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8245</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8245</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8245</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8245</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8245</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8245</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8245</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8245</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8245</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8245</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8245</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8245</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8245</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8245</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8245</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8245</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8245</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8245</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8245</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8245</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8245</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8245</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8245</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8245</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8245</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8245</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8245</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8245</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8245</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8245</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8245</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8245</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8245</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8245</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8245</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8245</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8245</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8245</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8245</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8245</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8245</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8245</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8245</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8245</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8245</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8245</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8245</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8245</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8245</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8245</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8245</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8245</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8245</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8245</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8245</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8245</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8245</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8245</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8245</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8245</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8245</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8245</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8245</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8245</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8245</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8245</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8245</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8245</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8245</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8245</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8245</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8245</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8245</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8245</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8245</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8245</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8245</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8245</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8245</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8245</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8245</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8245</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8245</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8245</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8245</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8245</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8245</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8245</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8245</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8245</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8245</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8245</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8245</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8245</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8245</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8245</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8245</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8245</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8245</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8245</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8245</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8245</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8245</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8245</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8245</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8245</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8245</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8245</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8245</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8245</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8245</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8245</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8245</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8245</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8245</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8245</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8245</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8245</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8245</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8245</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8245</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8245</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8245</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8245</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8245</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8245</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8245</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8245</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8245</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8245</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8245</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8245</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8245</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8245</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8245</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8245</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8245</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8245</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8245</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8245</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8245</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8245</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8245</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8245</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8245</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8245</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8245</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8245</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8245</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8245</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8245</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8245</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8245</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8245</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8245</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8245</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8245</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8245</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8245</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8245</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8245</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8245</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8245</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8245</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8245</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8245</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8245</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8245</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8245</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8245</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8245</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8245</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8245</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8245</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8245</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8245</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8245</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8245</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8245</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8245</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8245</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8245</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8245</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8245</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8245</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8245</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8245</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8245</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8245</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8245</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8245</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8245</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8245</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8245</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8245</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8245</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8245</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8245</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8245</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8245</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8245</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8245</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8245</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8245</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8245</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8245</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8245</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8245</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8245</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8245</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8245</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8245</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8245</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8245</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8245</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8245</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8245</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8245</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8245</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8245</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8245</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8245</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8245</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8245</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8245</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8245</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8245</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8245</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8245</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8245</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8245</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8245</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8245</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8245</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8245</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8245</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8245</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8245</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8245</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8245</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8245</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8245</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8245</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8245</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8245</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8245</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8245</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8245</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8245</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8245</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8245</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8245</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8245</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8245</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8245</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8245</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8245</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8245</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8245</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8245</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8245</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8245</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8245</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8245</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8245</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8245</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8245</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8245</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8245</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8245</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8245</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8245</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8245</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8245</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8245</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8245</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8245</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8245</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8245</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8245</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8245</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8245</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8245</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8245</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8245</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8245</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8245</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8245</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8245</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8245</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8245</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8245</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8245</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8245</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8245</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8245</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8245</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8245</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8245</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8245</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8245</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8245</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8245</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8245</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8245</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8245</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8245</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8245</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8245</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8245</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8245</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8245</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8245</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8245</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8245</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8245</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8245</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8245</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8245</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8245</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8245</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8245</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8245</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8245</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8245</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8245</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8245</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8245</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8245</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8245</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8245</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8245</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8245</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8245</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8245</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8245</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8245</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8245</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8245</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8245</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8245</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8245</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8245</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8245</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8245</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8245</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8245</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8245</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8245</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8245</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8245</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8245</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8245</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8245</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8245</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8245</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8245</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8245</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8245</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8245</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8245</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8245</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8245</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8245</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8245</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8245</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8245</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8245</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8245</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8245</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8245</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8245</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8245</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8245</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8245</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8245</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8245</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8245</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8245</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8245</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8245</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8245</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8245</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8245</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8245</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8245</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8245</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8245</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8245</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8245</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8245</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8245</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8245</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8245</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8245</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8245</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8245</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8245</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8245</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8245</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8245</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8245</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8245</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8245</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8245</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8245</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8245</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8245</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8245</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8245</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8245</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8245</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8245</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8245</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8245</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8245</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8245</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8245</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8245</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8245</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8245</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8245</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8245</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8245</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8245</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8245</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8245</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8245</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8245</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8245</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8245</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8245</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8245</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8245</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8245</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8245</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8245</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8245</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8245</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8245</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8245</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8245</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8245</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8245</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8245</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8245</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8245</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8245</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8245</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8245</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8245</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8245</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8245</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8245</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8245</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8245</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8245</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8245</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8245</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8245</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8245</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8245</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8245</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8245</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8245</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8245</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8245</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8245</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8245</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8245</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8245</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8245</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8245</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8245</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8245</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8245</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8245</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8245</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8245</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8245</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8245</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8245</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8245</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8245</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8245</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8245</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8245</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8245</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8245</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8245</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8245</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8245</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8245</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8245</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8245</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8245</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8245</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8245</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8245</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8245</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8245</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8245</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8245</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8245</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8245</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8245</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8245</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8245</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8245</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8245</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8245</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8245</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8245</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8245</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8245</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8245</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8245</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8245</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8245</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8245</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8245</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8245</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8245</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8245</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8245</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8245</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8245</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8245</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8245</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8245</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8245</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8245</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8245</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8245</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8245</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8245</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8245</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8245</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8245</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8245</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8245</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8245</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8245</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8245</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8245</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8245</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8245</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8245</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8245</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8245</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8245</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8245</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8245</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8245</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8245</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8245</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8245</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8245</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8245</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8245</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8245</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8245</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8245</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8245</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8245</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8245</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8245</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8245</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8245</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8245</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8245</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8245</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8245</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8245</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8245</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8245</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8245</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8245</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8245</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8245</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8245</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8245</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8245</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8245</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8245</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8245</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8245</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8245</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8245</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8245</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8245</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8245</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8245</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8245</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8245</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8245</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8245</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8245</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8245</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8245</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8245</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8245</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8245</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8245</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8245</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8245</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8245</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8245</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8245</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8245</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8245</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8245</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8245</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8245</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8245</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8245</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8245</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8245</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8245</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8245</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8245</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8245</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8245</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8245</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8245</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8245</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8245</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8245</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8245</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8245</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8245</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8245</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8245</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8245</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8245</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8245</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8245</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8245</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8245</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8245</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8245</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8245</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8245</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8245</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8245</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8245</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8245</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8245</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8245</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8245</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8245</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8245</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8245</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8245</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8245</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8245</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8245</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8245</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8245</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8245</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8245</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8245</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8245</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8245</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8245</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8245</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8245</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8245</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8245</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8245</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8245</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8245</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8245</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8245</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8245</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8245</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8245</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8245</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8245</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8245</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8245</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8245</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8245</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8245</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8245</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8245</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8245</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8245</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8245</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8245</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8245</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8245</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8245</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8245</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8245</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8245</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8245</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8245</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8245</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8245</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8245</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8245</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8245</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8245</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8245</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8245</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8245</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8245</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8245</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8245</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8245</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8245</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8245</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8245</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8245</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8245</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8245</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8245</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8245</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8245</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8245</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8245</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8245</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8245</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8245</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8245</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8245</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8245</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8245</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8245</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8245</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8245</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8245</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8245</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8245</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8245</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8245</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8245</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8245</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8245</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8245</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8245</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8245</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8245</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8245</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8245</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8245</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8245</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8245</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8245</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8245</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8245</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8245</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8245</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8245</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8245</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8245</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8245</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8245</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8245</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8245</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8245</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8245</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8245</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8245</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8245</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8245</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8245</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8245</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8245</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8245</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8245</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8245</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8245</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8245</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8245</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8245</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8245</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8245</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8245</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8245</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8245</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8245</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8245</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8245</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8245</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8245</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8245</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8245</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8245</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8245</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8245</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8245</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8245</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8245</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8245</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8245</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8245</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8245</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8245</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8245</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8245</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8245</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8245</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8245</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8245</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8245</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8245</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8245</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8245</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8245</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8245</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8245</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8245</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8245</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8245</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8245</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8245</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8245</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8245</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8245</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8245</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8245</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8245</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8245</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8245</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8245</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8245</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8245</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8245</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8245</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8245</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8245</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8245</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8245</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8245</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8245</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8245</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8245</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8245</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8245</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8245</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8245</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8245</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8245</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8245</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8245</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8245</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8245</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8245</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8245</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8245</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8245</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8245</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8245</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8245</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8245</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8245</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8245</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8245</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8245</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8245</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8245</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8245</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8245</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8245</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8245</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8245</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8245</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8245</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8245</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8245</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8245</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8245</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8245</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8245</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8245</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8245</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8245</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8245</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8245</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8245</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8245</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8245</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8245</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8245</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8245</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8245</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8245</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8245</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8245</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8245</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8245</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8245</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8245</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8245</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8245</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8245</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8245</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8245</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8245</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8245</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8245</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8245</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8245</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8245</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8245</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8245</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8245</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8245</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8245</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8245</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8245</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8245</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8245</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8245</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8245</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8245</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8245</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8245</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8245</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8245</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8245</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8245</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8245</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8245</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8245</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8245</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8245</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8245</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8245</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8245</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8245</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8245</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8245</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8245</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8245</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8245</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8245</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8245</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8245</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8245</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8245</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8245</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8245</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8245</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8245</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8245</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8245</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8245</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8245</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8245</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8245</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8245</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8245</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8245</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8245</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8245</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8245</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8245</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8245</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8245</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8245</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8245</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8245</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8245</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8245</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8245</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8245</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8245</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8245</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8245</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8245</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8245</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8245</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8245</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8245</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8245</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8245</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8245</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8245</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8245</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8245</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8245</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8245</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8245</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8245</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8245</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8245</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8245</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8245</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8245</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8245</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8245</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8245</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8245</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8245</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8245</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8245</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8245</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8245</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8245</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8245</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8245</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8245</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8245</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8245</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8245</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8245</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8245</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8245</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8245</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8245</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8245</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8245</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8245</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8245</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8245</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8245</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8245</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8245</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8245</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8245</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8245</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8245</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8245</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8245</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8245</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8245</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8245</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8245</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8245</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8245</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8245</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8245</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8245</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8245</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8245</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8245</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8245</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8245</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8245</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8245</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8245</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8245</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8245</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8245</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8245</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8245</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8245</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8245</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8245</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8245</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8245</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8245</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8245</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8245</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8245</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8245</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8245</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8245</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8245</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8245</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8245</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8245</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8245</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8245</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8245</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8245</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8245</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8245</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8245</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8245</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8245</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8245</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8245</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8245</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8245</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8245</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8245</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8245</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8245</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8245</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8245</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8245</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8245</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8245</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8245</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8245</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8245</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8245</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8245</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8245</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8245</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8245</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8245</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8245</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8245</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8245</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8245</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8245</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8245</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8245</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8245</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8245</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8245</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8245</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8245</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8245</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8245</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8245</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8245</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8245</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8245</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8245</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8245</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8245</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8245</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8245</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8245</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8245</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8245</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8245</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8245</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8245</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8245</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8245</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8245</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8245</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8245</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8245</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8245</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8245</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8245</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8245</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8245</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8245</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8245</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8245</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8245</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8245</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8245</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8245</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8245</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8245</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8245</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8245</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8245</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8245</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8245</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8245</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8245</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8245</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8245</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8245</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8245</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8245</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8245</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8245</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8245</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8245</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8245</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8245</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8245</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8245</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8245</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8245</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8245</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8245</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8245</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8245</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8245</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8245</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8245</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8245</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8245</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8245</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8245</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8245</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8245</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8245</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8245</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8245</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8245</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8245</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8245</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8245</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8245</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8245</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8245</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8245</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8245</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8245</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8245</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8245</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8245</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8245</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8245</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8245</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8245</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8245</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8245</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8245</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8245</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8245</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8245</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8245</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8245</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8245</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8245</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8245</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8245</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8245</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8245</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8245</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8245</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8245</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8245</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8245</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8245</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8245</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8245</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8245</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8245</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8245</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8245</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8245</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8245</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8245</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8245</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8245</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8245</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8245</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8245</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8245</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8245</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8245</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8245</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8245</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8245</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8245</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8245</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8245</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8245</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8245</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8245</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8245</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8245</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8245</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8245</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8245</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8245</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8245</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8245</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8245</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8245</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8245</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8245</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8245</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8245</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8245</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8245</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8245</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8245</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8245</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8245</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8245</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8245</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8245</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8245</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8245</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8245</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8245</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8245</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8245</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8245</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8245</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8245</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8245</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8245</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8245</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8245</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8245</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8245</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8245</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8245</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8245</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8245</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8245</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8245</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8245</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8245</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8245</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8245</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8245</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8245</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8245</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8245</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8245</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8245</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8245</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8245</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8245</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8245</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8245</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8245</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8245</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8245</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8245</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8245</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8245</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8245</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8245</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8245</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8245</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8245</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8245</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8245</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8245</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8245</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8245</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8245</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8245</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8245</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8245</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8245</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8245</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8245</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8245</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8245</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8245</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8245</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8245</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8245</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8245</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8245</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8245</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8245</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8245</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8245</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8245</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8245</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8245</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8245</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8245</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8245</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8245</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8245</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8245</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8245</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8245</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8245</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8245</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8245</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8245</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8245</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8245</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8245</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8245</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8245</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8245</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8245</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8245</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8245</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8245</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8245</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8245</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8245</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8245</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8245</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8245</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8245</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8245</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8245</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8245</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8245</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8245</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8245</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8245</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8245</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8245</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8245</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8245</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8245</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8245</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8245</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8245</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8245</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8245</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8245</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8245</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8245</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8245</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8245</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8245</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8245</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8245</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8245</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8245</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8245</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8245</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8245</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8245</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8245</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8245</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8245</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8245</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8245</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8245</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8245</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8245</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8245</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8245</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8245</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8245</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8245</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8245</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8245</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8245</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8245</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8245</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8245</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8245</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8245</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8245</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8245</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8245</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8245</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8245</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8245</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8245</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8245</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8245</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8245</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8245</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8245</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8245</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8245</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8245</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8245</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8245</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8245</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8245</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8245</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8245</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8245</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8245</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8245</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8245</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8245</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8245</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8245</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8245</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8245</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8245</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8245</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8245</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8245</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8245</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8245</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8245</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8245</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8245</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8245</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8245</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8245</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8245</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8245</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8245</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8245</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8245</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8245</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8245</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8245</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8245</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8245</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8245</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8245</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8245</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8245</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8245</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8245</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8245</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8245</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8245</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8245</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8245</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8245</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8245</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8245</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8245</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8245</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8245</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8245</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8245</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8245</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8245</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8245</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8245</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8245</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8245</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8245</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8245</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8245</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8245</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8245</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8245</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8245</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8245</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8245</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8245</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8245</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8245</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8245</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8245</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8245</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8245</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8245</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8245</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8245</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8245</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8245</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8245</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8245</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8245</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8245</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8245</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8245</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8245</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8245</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8245</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8245</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8245</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8245</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8245</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8245</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8245</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8245</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8245</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8245</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8245</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8245</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8245</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8245</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8245</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8245</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8245</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8245</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8245</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8245</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8245</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8245</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8245</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8245</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8245</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8245</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8245</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8245</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8245</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8245</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8245</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8245</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8245</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8245</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8245</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8245</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8245</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8245</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8245</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8245</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8245</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8245</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8245</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8245</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8245</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8245</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8245</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8245</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8245</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8245</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8245</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8245</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8245</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8245</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8245</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8245</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8245</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8245</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8245</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8245</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8245</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8245</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8245</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8245</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8245</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8245</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8245</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8245</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8245</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8245</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8245</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8245</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8245</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8245</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8245</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8245</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8245</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8245</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8245</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8245</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8245</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8245</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8245</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8245</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8245</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8245</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8245</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8245</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8245</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8245</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8245</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8245</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8245</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8245</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8245</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8245</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8245</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8245</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8245</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8245</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8245</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8245</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8245</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8245</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8245</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8245</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8245</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8245</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8245</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8245</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8245</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8245</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8245</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8245</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8245</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8245</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8245</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8245</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8245</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8245</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8245</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8245</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8245</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8245</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8245</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8245</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8245</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8245</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8245</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8245</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8245</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8245</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8245</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8245</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8245</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8245</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8245</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8245</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8245</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8245</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8245</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8245</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8245</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8245</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8245</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8245</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8245</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8245</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8245</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8245</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8245</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8245</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8245</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8245</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8245</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8245</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8245</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8245</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8245</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8245</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8245</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8245</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8245</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8245</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8245</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8245</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8245</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8245</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8245</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8245</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8245</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8245</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8245</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8245</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8245</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8245</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8245</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8245</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8245</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8245</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8245</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8245</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8245</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8245</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8245</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8245</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8245</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8245</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8245</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8245</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8245</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8245</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8245</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8245</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8245</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8245</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8245</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8245</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8245</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8245</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8245</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8245</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8245</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8245</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8245</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8245</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8245</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8245</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8245</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8245</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8245</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8245</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8245</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8245</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8245</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8245</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8245</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8245</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8245</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8245</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8245</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8245</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8245</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8245</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8245</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8245</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8245</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8245</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8245</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8245</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8245</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8245</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8245</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8245</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8245</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8245</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8245</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8245</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8245</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8245</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8245</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8245</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8245</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8245</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8245</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8245</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8245</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8245</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8245</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8245</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8245</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8245</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8245</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8245</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8245</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8245</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8245</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8245</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8245</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8245</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8245</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8245</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8245</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8245</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8245</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8245</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8245</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8245</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8245</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8245</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8245</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8245</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8245</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8245</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8245</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8245</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8245</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8245</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8245</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8245</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8245</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8245</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8245</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8245</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8245</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8245</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8245</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8245</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8245</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8245</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8245</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8245</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8245</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8245</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8245</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8245</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8245</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8245</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8245</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8245</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8245</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8245</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8245</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8245</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8245</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8245</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8245</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8245</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8245</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8245</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8245</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8245</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8245</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8245</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8245</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8245</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8245</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8245</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8245</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8245</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8245</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8245</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8245</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8245</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8245</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8245</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8245</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8245</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8245</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8245</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8245</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8245</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8245</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8245</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8245</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8245</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8245</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8245</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8245</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8245</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8245</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8245</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8245</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8245</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8245</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8245</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8245</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8245</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8245</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8245</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8245</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8245</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8245</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8245</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8245</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8245</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8245</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8245</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8245</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8245</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8245</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8245</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8245</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8245</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8245</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8245</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8245</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8245</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8245</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8245</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8245</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8245</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8245</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8245</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8245</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8245</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8245</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8245</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8245</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8245</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8245</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8245</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8245</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8245</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8245</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8245</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8245</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8245</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8245</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8245</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8245</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8245</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8245</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8245</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8245</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8245</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8245</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8245</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8245</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8245</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8245</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8245</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8245</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8245</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8245</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8245</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8245</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8245</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8245</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8245</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8245</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8245</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8245</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8245</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8245</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8245</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8245</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8245</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8245</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8245</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8245</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8245</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8245</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8245</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8245</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8245</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8245</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8245</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8245</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8245</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8245</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8245</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8245</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8245</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8245</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8245</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8245</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8245</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8245</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8245</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8245</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8245</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8245</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8245</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8245</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8245</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8245</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8245</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8245</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8245</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8245</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8245</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8245</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8245</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8245</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8245</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8245</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8245</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8245</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8245</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8245</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8245</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8245</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8245</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8245</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8245</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8245</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8245</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8245</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8245</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8245</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8245</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8245</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8245</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8245</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8245</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8245</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8245</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8245</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8245</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8245</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8245</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8245</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8245</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8245</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8245</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8245</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8245</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8245</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8245</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8245</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8245</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8245</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8245</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8245</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8245</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8245</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8245</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8245</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8245</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8245</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8245</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8245</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8245</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8245</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8245</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8245</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8245</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8245</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8245</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8245</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8245</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8245</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8245</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8245</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8245</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8245</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8245</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8245</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8245</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8245</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8245</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8245</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8245</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8245</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8245</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8245</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8245</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8245</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8245</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8245</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8245</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8245</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8245</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8245</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8245</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8245</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8245</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8245</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8245</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8245</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8245</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8245</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8245</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8245</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8245</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8245</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8245</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8245</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8245</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8245</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8245</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8245</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8245</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8245</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8245</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8245</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8245</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8245</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8245</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8245</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8245</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8245</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8245</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8245</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8245</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8245</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8245</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8245</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8245</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8245</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8245</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8245</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8245</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8245</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8245</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8245</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8245</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8245</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8245</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8245</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8245</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8245</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8245</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8245</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8245</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8245</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8245</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8245</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8245</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8245</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8245</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8245</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8245</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8245</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8245</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8245</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8245</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8245</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8245</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8245</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8245</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8245</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8245</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8245</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8245</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8245</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8245</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8245</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8245</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8245</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8245</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8245</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8245</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8245</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8245</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8245</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8245</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8245</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8245</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8245</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8245</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8245</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8245</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8245</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8245</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8245</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8245</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8245</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8245</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8245</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8245</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8245</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8245</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8245</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8245</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8245</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8245</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8245</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8245</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8245</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8245</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8245</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8245</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8245</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8245</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8245</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8245</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8245</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8245</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8245</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8245</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8245</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8245</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8245</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8245</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8245</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8245</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8245</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8245</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8245</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8245</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8245</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8245</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8245</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8245</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8245</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8245</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8245</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8245</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8245</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8245</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8245</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8245</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8245</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8245</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8245</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8245</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8245</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8245</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8245</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8245</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8245</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8245</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8245</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8245</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8245</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8245</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8245</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8245</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8245</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8245</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8245</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8245</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8245</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8245</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8245</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8245</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8245</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8245</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8245</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8245</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8245</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8245</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8245</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8245</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8245</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8245</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8245</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8245</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8245</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8245</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8245</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8245</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8245</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8245</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8245</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8245</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8245</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8245</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8245</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8245</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8245</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8245</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8245</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8245</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8245</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8245</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8245</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8245</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8245</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8245</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8245</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8245</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8245</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8245</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8245</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8245</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8245</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8245</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8245</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8245</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8245</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8245</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8245</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8245</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8245</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8245</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8245</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8245</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8245</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8245</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8245</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8245</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8245</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8245</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8245</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8245</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8245</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8245</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8245</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8245</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8245</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8245</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8245</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8245</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8245</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8245</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8245</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8245</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8245</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8245</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8245</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8245</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8245</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8245</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8245</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8245</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8245</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8245</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8245</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8245</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8245</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8245</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8245</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8245</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8245</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8245</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8245</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8245</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8245</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8245</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8245</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8245</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8245</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8245</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8245</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8245</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8245</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8245</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8245</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8245</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8245</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8245</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8245</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8245</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8245</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8245</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8245</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8245</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8245</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8245</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8245</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8245</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8245</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8245</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8245</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8245</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8245</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8245</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8245</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8245</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8245</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8245</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8245</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8245</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8245</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8245</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8245</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8245</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8245</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8245</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8245</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8245</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8245</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8245</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8245</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8245</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8245</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8245</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8245</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8245</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8245</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8245</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8245</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8245</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8245</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8245</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8245</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8245</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8245</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8245</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8245</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8245</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8245</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8245</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8245</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8245</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8245</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8245</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8245</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8245</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8245</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8245</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8245</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8245</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8245</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8245</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8245</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8245</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8245</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8245</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8245</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8245</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8245</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8245</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8245</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8245</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8245</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8245</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8245</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8245</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8245</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8245</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8245</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8245</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8245</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8245</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8245</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8245</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8245</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8245</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8245</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8245</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8245</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8245</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8245</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8245</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8245</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8245</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8245</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8245</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8245</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8245</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8245</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8245</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8245</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8245</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8245</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8245</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8245</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8245</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8245</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8245</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8245</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8245</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8245</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8245</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8245</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8245</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8245</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8245</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8245</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8245</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8245</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8245</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8245</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8245</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8245</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8245</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8245</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8245</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8245</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8245</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8245</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8245</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8245</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8245</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8245</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8245</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8245</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8245</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8245</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8245</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8245</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8245</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8245</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8245</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8245</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8245</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8245</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8245</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8245</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8245</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8245</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8245</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8245</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8245</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8245</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8245</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8245</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8245</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8245</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8245</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8245</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8245</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8245</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8245</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8245</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8245</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8245</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8245</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8245</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8245</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8245</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8245</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8245</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8245</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8245</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8245</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8245</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8245</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8245</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8245</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8245</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8245</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8245</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8245</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8245</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8245</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8245</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8245</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8245</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8245</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8245</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8245</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8245</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8245</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8245</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8245</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8245</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8245</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8245</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8245</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8245</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8245</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8245</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8245</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8245</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8245</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8245</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8245</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8245</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8245</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8245</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8245</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8245</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8245</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8245</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8245</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8245</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8245</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8245</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8245</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8245</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8245</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8245</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8245</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8245</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8245</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8245</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8245</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8245</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8245</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8245</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8245</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8245</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8245</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8245</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8245</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8245</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8245</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8245</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8245</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8245</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8245</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8245</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8245</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8245</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8245</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8245</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8245</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8245</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8245</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8245</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8245</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8245</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8245</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8245</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8245</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8245</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8245</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8245</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8245</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8245</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8245</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8245</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8245</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8245</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8245</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8245</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8245</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8245</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8245</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8245</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8245</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8245</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8245</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8245</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8245</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8245</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8245</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8245</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8245</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8245</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8245</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8245</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8245</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8245</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8245</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8245</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8245</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8245</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8245</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8245</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8245</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8245</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8245</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8245</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8245</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8245</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8245</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8245</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8245</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8245</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8245</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8245</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8245</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8245</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8245</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8245</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8245</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8245</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8245</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8245</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8245</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8245</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8245</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8245</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8245</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8245</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8245</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8245</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8245</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8245</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8245</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8245</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8245</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8245</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8245</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8245</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8245</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8245</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8245</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8245</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8245</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8245</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8245</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8245</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8245</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8245</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8245</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8245</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8245</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8245</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8245</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8245</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8245</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8245</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8245</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8245</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8245</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8245</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8245</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8245</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8245</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8245</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8245</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8245</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8245</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8245</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8245</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8245</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8245</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8245</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8245</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8245</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8245</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8245</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8245</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8245</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8245</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8245</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8245</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8245</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8245</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8245</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8245</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8245</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8245</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8245</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8245</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8245</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8245</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8245</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8245</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8245</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8245</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8245</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8245</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8245</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8245</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8245</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8245</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8245</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8245</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8245</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8245</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8245</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8245</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8245</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8245</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8245</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8245</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8245</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8245</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8245</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8245</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8245</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8245</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8245</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8245</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8245</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8245</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8245</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8245</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8245</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8245</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8245</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8245</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8245</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8245</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8245</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8245</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8245</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8245</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8245</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8245</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8245</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8245</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8245</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8245</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8245</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8245</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8245</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8245</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8245</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8245</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8245</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8245</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8245</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8245</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8245</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8245</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8245</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8245</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8245</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8245</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8245</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8245</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8245</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8245</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8245</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8245</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8245</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8245</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8245</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8245</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8245</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8245</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8245</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8245</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8245</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8245</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8245</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8245</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8245</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8245</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8245</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8245</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8245</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8245</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8245</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8245</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8245</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8245</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8245</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8245</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8245</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8245</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8245</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8245</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8245</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8245</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8245</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8245</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8245</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8245</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8245</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8245</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8245</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8245</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8245</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8245</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8245</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8245</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8245</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8245</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8245</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8245</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8245</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8245</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8245</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8245</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8245</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8245</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8245</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8245</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8245</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8245</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8245</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8245</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8245</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8245</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8245</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8245</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8245</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8245</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8245</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8245</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8245</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8245</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8245</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8245</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8245</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8245</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8245</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8245</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8245</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8245</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8245</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8245</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8245</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8245</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8245</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8245</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8245</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8245</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8245</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8245</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8245</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8245</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8245</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8245</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8245</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8245</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8245</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8245</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8245</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8245</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8245</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8245</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8245</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8245</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8245</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8245</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8245</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8245</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8245</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8245</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8245</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8245</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8245</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8245</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8245</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8245</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8245</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8245</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8245</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8245</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8245</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8245</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8245</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8245</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8245</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8245</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8245</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8245</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8245</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8245</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8245</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8245</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8245</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8245</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8245</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8245</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8245</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8245</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8245</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8245</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8245</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8245</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8245</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8245</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8245</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8245</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8245</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8245</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8245</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8245</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8245</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8245</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8245</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8245</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8245</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8245</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8245</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8245</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8245</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8245</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8245</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8245</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8245</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8245</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8245</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8245</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8245</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8245</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8245</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8245</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8245</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8245</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8245</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8245</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8245</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8245</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8245</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8245</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8245</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8245</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8245</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8245</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8245</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8245</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8245</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8245</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8245</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8245</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8245</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8245</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8245</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8245</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8245</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8245</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8245</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8245</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8245</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8245</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8245</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8245</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8245</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8245</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8245</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8245</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8245</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8245</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8245</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8245</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8245</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8245</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8245</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8245</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8245</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8245</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8245</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8245</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8245</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8245</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8245</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8245</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8245</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8245</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8245</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8245</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8245</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8245</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8245</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8245</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8245</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8245</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8245</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8245</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8245</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8245</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8245</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8245</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8245</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8245</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8245</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8245</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8245</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8245</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8245</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8245</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8245</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8245</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8245</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8245</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8245</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8245</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8245</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8245</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8245</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8245</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8245</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8245</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8245</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8245</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8245</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8245</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8245</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8245</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8245</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8245</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8245</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8245</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8245</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8245</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8245</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8245</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8245</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8245</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8245</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8245</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8245</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8245</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8245</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8245</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8245</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8245</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8245</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8245</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8245</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8245</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8245</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8245</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8245</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8245</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8245</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8245</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8245</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8245</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8245</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8245</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8245</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8245</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8245</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8245</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8245</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8245</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8245</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8245</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8245</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8245</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8245</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8245</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8245</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8245</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8245</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8245</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8245</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8245</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8245</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8245</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8245</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8245</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8245</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8245</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8245</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8245</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8245</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8245</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8245</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8245</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8245</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8245</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8245</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8245</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8245</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8245</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8245</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8245</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8245</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8245</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8245</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8245</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8245</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8245</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8245</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8245</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8245</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8245</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8245</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8245</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8245</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8245</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8245</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8245</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8245</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8245</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8245</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8245</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8245</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8245</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8245</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8245</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8245</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8245</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8245</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8245</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8245</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8245</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8245</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8245</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8245</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8245</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8245</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8245</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8245</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8245</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8245</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8245</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8245</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8245</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8245</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8245</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8245</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8245</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8245</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8245</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8245</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8245</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8245</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8245</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8245</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8245</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8245</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8245</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8245</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8245</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8245</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8245</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8245</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8245</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8245</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8245</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8245</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8245</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8245</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8245</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8245</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8245</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8245</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8245</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8245</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8245</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8245</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8245</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8245</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8245</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8245</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8245</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8245</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8245</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8245</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8245</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8245</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8245</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8245</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8245</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8245</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8245</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8245</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8245</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8245</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8245</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8245</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8245</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8245</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8245</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8245</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8245</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8245</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8245</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8245</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8245</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8245</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8245</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8245</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8245</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8245</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8245</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8245</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8245</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8245</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8245</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8245</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8245</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8245</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8245</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8245</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8245</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8245</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8245</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8245</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8245</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8245</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8245</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8245</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8245</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8245</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8245</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8245</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8245</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8245</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8245</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8245</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8245</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8245</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8245</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8245</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8245</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8245</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8245</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8245</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8245</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8245</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8245</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8245</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8245</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8245</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8245</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8245</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8245</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8245</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8245</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8245</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8245</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8245</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8245</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8245</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8245</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8245</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8245</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8245</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8245</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8245</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8245</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8245</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8245</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8245</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8245</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8245</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8245</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8245</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8245</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8245</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8245</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8245</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8245</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8245</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8245</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8245</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8245</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8245</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8245</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8245</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8245</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8245</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8245</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8245</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8245</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8245</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8245</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8245</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8245</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8245</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8245</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8245</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8245</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8245</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8245</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8245</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8245</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8245</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8245</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8245</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8245</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8245</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8245</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8245</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8245</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8245</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8245</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8245</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8245</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8245</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8245</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8245</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8245</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8245</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8245</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8245</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8245</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8245</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8245</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8245</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8245</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8245</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8245</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8245</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8245</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8245</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8245</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8245</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8245</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8245</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8245</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8245</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8245</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8245</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8245</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8245</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8245</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8245</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8245</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8245</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8245</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8245</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8245</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8245</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8245</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8245</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8245</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8245</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8245</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8245</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8245</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8245</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8245</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8245</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8245</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8245</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8245</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8245</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8245</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8245</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8245</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8245</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8245</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8245</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8245</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8245</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8245</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8245</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8245</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8245</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8245</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8245</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8245</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8245</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8245</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8245</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8245</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8245</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8245</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8245</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8245</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8245</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8245</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8245</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8245</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8245</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8245</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8245</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8245</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8245</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8245</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8245</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8245</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8245</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8245</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8245</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8245</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8245</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8245</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8245</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8245</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8245</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8245</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8245</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8245</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8245</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8245</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8245</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8245</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8245</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8245</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8245</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8245</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8245</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8245</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8245</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8245</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8245</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8245</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8245</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8245</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8245</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8245</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8245</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8245</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8245</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8245</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8245</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8245</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8245</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8245</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8245</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8245</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8245</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8245</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8245</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8245</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8245</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8245</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8245</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8245</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8245</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8245</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8245</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8245</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8245</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8245</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8245</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8245</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8245</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8245</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8245</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8245</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8245</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8245</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8245</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8245</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8245</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8245</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8245</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8245</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8245</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8245</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8245</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8245</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8245</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8245</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8245</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8245</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8245</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8245</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8245</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8245</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8245</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8245</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8245</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8245</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8245</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8245</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8245</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8245</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8245</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8245</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8245</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8245</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8245</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8245</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8245</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8245</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8245</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8245</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8245</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8245</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8245</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8245</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8245</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8245</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8245</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8245</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8245</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8245</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8245</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8245</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8245</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8245</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8245</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8245</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8245</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8245</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8245</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8245</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8245</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8245</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8245</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8245</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8245</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8245</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8245</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8245</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8245</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8245</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8245</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8245</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8245</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8245</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8245</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8245</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8245</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8245</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8245</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8245</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8245</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8245</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8245</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8245</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8245</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8245</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8245</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8245</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8245</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8245</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8245</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8245</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8245</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8245</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8245</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8245</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8245</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8245</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8245</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8245</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8245</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8245</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8245</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8245</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8245</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8245</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8245</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8245</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8245</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8245</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8245</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8245</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8245</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8245</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8245</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8245</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8245</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8245</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8245</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8245</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8245</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8245</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8245</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8245</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8245</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8245</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8245</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8245</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8245</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8245</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8245</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8245</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8245</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8245</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8245</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8245</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8245</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8245</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8245</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8245</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8245</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8245</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8245</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8245</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8245</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8245</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8245</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8245</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8245</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8245</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8245</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8245</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8245</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8245</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8245</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8245</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8245</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8245</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8245</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8245</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8245</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8245</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8245</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8245</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8245</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8245</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8245</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8245</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8245</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8245</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8245</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8245</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8245</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8245</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8245</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8245</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8245</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8245</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8245</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8245</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8245</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8245</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8245</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8245</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8245</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8245</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8245</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8245</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8245</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8245</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8245</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8245</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8245</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8245</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8245</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8245</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8245</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8245</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8245</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8245</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8245</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8245</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8245</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8245</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8245</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8245</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8245</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8245</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8245</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8245</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8245</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8245</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8245</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8245</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8245</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8245</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8245</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8245</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8245</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8245</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8245</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8245</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8245</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8245</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8245</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8245</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8245</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8245</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8245</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8245</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8245</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8245</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8245</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8245</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8245</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8245</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8245</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8245</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8245</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8245</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8245</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8245</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8245</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8245</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8245</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8245</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8245</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8245</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8245</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8245</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8245</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8245</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8245</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8245</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8245</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8245</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8245</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8245</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8245</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8245</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8245</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8245</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8245</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8245</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8245</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8245</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8245</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8245</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8245</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8245</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8245</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8245</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8245</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8245</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8245</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8245</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8245</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8245</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8245</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8245</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8245</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8245</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8245</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8245</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8245</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8245</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8245</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8245</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8245</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8245</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8245</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8245</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8245</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8245</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8245</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8245</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8245</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8245</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8245</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8245</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8245</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8245</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8245</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8245</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8245</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8245</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8245</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8245</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8245</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8245</v>
      </c>
      <c r="C6148" s="395" t="s">
        <v>168</v>
      </c>
      <c r="D6148"/>
      <c r="E6148"/>
      <c r="F6148"/>
      <c r="G6148"/>
      <c r="H6148"/>
      <c r="I6148"/>
      <c r="J6148"/>
      <c r="K6148"/>
      <c r="L6148"/>
      <c r="M6148"/>
      <c r="N6148" t="s">
        <v>169</v>
      </c>
      <c r="O6148" s="405">
        <f>'Page 4 - Gender and Race Info'!P$14</f>
        <v>2</v>
      </c>
      <c r="P6148"/>
      <c r="Q6148" s="401"/>
      <c r="R6148"/>
      <c r="S6148" s="395" t="s">
        <v>6319</v>
      </c>
      <c r="T6148"/>
      <c r="U6148"/>
      <c r="V6148"/>
      <c r="W6148"/>
      <c r="X6148" s="397"/>
      <c r="Y6148" s="397"/>
    </row>
    <row r="6149" spans="1:25" x14ac:dyDescent="0.25">
      <c r="A6149" s="274">
        <f>'Page 1 - General Information'!$G$12</f>
        <v>118403302</v>
      </c>
      <c r="B6149" t="str">
        <f>'Page 1 - General Information'!$G$16</f>
        <v>8245</v>
      </c>
      <c r="C6149" s="395" t="s">
        <v>168</v>
      </c>
      <c r="D6149"/>
      <c r="E6149"/>
      <c r="F6149"/>
      <c r="G6149"/>
      <c r="H6149"/>
      <c r="I6149"/>
      <c r="J6149"/>
      <c r="K6149"/>
      <c r="L6149"/>
      <c r="M6149"/>
      <c r="N6149" t="s">
        <v>169</v>
      </c>
      <c r="O6149" s="405">
        <f>'Page 4 - Gender and Race Info'!Q$14</f>
        <v>3</v>
      </c>
      <c r="P6149"/>
      <c r="Q6149" s="401"/>
      <c r="R6149"/>
      <c r="S6149" s="395" t="s">
        <v>6320</v>
      </c>
      <c r="T6149"/>
      <c r="U6149"/>
      <c r="V6149"/>
      <c r="W6149"/>
      <c r="X6149" s="397"/>
      <c r="Y6149" s="397"/>
    </row>
    <row r="6150" spans="1:25" x14ac:dyDescent="0.25">
      <c r="A6150" s="274">
        <f>'Page 1 - General Information'!$G$12</f>
        <v>118403302</v>
      </c>
      <c r="B6150" t="str">
        <f>'Page 1 - General Information'!$G$16</f>
        <v>8245</v>
      </c>
      <c r="C6150" s="395" t="s">
        <v>168</v>
      </c>
      <c r="D6150"/>
      <c r="E6150"/>
      <c r="F6150"/>
      <c r="G6150"/>
      <c r="H6150"/>
      <c r="I6150"/>
      <c r="J6150"/>
      <c r="K6150"/>
      <c r="L6150"/>
      <c r="M6150"/>
      <c r="N6150" t="s">
        <v>169</v>
      </c>
      <c r="O6150" s="405">
        <f>'Page 4 - Gender and Race Info'!R$14</f>
        <v>6</v>
      </c>
      <c r="P6150"/>
      <c r="Q6150" s="401"/>
      <c r="R6150"/>
      <c r="S6150" s="395" t="s">
        <v>6321</v>
      </c>
      <c r="T6150"/>
      <c r="U6150"/>
      <c r="V6150"/>
      <c r="W6150"/>
      <c r="X6150" s="397"/>
      <c r="Y6150" s="397"/>
    </row>
    <row r="6151" spans="1:25" x14ac:dyDescent="0.25">
      <c r="A6151" s="274">
        <f>'Page 1 - General Information'!$G$12</f>
        <v>118403302</v>
      </c>
      <c r="B6151" t="str">
        <f>'Page 1 - General Information'!$G$16</f>
        <v>8245</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8245</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8245</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8245</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8245</v>
      </c>
      <c r="C6155" s="395" t="s">
        <v>168</v>
      </c>
      <c r="D6155"/>
      <c r="E6155"/>
      <c r="F6155"/>
      <c r="G6155"/>
      <c r="H6155"/>
      <c r="I6155"/>
      <c r="J6155"/>
      <c r="K6155"/>
      <c r="L6155"/>
      <c r="M6155"/>
      <c r="N6155" t="s">
        <v>169</v>
      </c>
      <c r="O6155" s="405">
        <f>'Page 4 - Gender and Race Info'!P$15</f>
        <v>5</v>
      </c>
      <c r="P6155"/>
      <c r="Q6155" s="401"/>
      <c r="R6155"/>
      <c r="S6155" s="395" t="s">
        <v>6326</v>
      </c>
      <c r="T6155"/>
      <c r="U6155"/>
      <c r="V6155"/>
      <c r="W6155"/>
      <c r="X6155" s="397"/>
      <c r="Y6155" s="397"/>
    </row>
    <row r="6156" spans="1:25" x14ac:dyDescent="0.25">
      <c r="A6156" s="274">
        <f>'Page 1 - General Information'!$G$12</f>
        <v>118403302</v>
      </c>
      <c r="B6156" t="str">
        <f>'Page 1 - General Information'!$G$16</f>
        <v>8245</v>
      </c>
      <c r="C6156" s="395" t="s">
        <v>168</v>
      </c>
      <c r="D6156"/>
      <c r="E6156"/>
      <c r="F6156"/>
      <c r="G6156"/>
      <c r="H6156"/>
      <c r="I6156"/>
      <c r="J6156"/>
      <c r="K6156"/>
      <c r="L6156"/>
      <c r="M6156"/>
      <c r="N6156" t="s">
        <v>169</v>
      </c>
      <c r="O6156" s="405">
        <f>'Page 4 - Gender and Race Info'!Q$15</f>
        <v>4</v>
      </c>
      <c r="P6156"/>
      <c r="Q6156" s="401"/>
      <c r="R6156"/>
      <c r="S6156" s="395" t="s">
        <v>6327</v>
      </c>
      <c r="T6156"/>
      <c r="U6156"/>
      <c r="V6156"/>
      <c r="W6156"/>
      <c r="X6156" s="397"/>
      <c r="Y6156" s="397"/>
    </row>
    <row r="6157" spans="1:25" x14ac:dyDescent="0.25">
      <c r="A6157" s="274">
        <f>'Page 1 - General Information'!$G$12</f>
        <v>118403302</v>
      </c>
      <c r="B6157" t="str">
        <f>'Page 1 - General Information'!$G$16</f>
        <v>8245</v>
      </c>
      <c r="C6157" s="395" t="s">
        <v>168</v>
      </c>
      <c r="D6157"/>
      <c r="E6157"/>
      <c r="F6157"/>
      <c r="G6157"/>
      <c r="H6157"/>
      <c r="I6157"/>
      <c r="J6157"/>
      <c r="K6157"/>
      <c r="L6157"/>
      <c r="M6157"/>
      <c r="N6157" t="s">
        <v>169</v>
      </c>
      <c r="O6157" s="405">
        <f>'Page 4 - Gender and Race Info'!R$15</f>
        <v>8</v>
      </c>
      <c r="P6157"/>
      <c r="Q6157" s="401"/>
      <c r="R6157"/>
      <c r="S6157" s="395" t="s">
        <v>6328</v>
      </c>
      <c r="T6157"/>
      <c r="U6157"/>
      <c r="V6157"/>
      <c r="W6157"/>
      <c r="X6157" s="397"/>
      <c r="Y6157" s="397"/>
    </row>
    <row r="6158" spans="1:25" x14ac:dyDescent="0.25">
      <c r="A6158" s="274">
        <f>'Page 1 - General Information'!$G$12</f>
        <v>118403302</v>
      </c>
      <c r="B6158" t="str">
        <f>'Page 1 - General Information'!$G$16</f>
        <v>8245</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8245</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8245</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2024-10-23T13:40:21Z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